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6720" activeTab="1"/>
  </bookViews>
  <sheets>
    <sheet name="Récap" sheetId="1" r:id="rId1"/>
    <sheet name="Synthèse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C4" i="2"/>
  <c r="H6" i="1"/>
  <c r="H5"/>
  <c r="C42" i="2" l="1"/>
  <c r="C41"/>
  <c r="C40"/>
  <c r="C39"/>
  <c r="C37"/>
  <c r="C36"/>
  <c r="C35"/>
  <c r="C34"/>
  <c r="C33"/>
  <c r="C32"/>
  <c r="C31"/>
  <c r="C25"/>
  <c r="C24"/>
  <c r="C23"/>
  <c r="C22"/>
  <c r="C20"/>
  <c r="C19"/>
  <c r="C18"/>
  <c r="C17"/>
  <c r="C16"/>
  <c r="C15"/>
  <c r="C14"/>
  <c r="E10"/>
  <c r="E9"/>
  <c r="E8"/>
  <c r="E7"/>
  <c r="E6"/>
  <c r="J87" i="1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G24" i="2" s="1"/>
  <c r="J5" i="1"/>
  <c r="G25" i="2" s="1"/>
  <c r="C38" l="1"/>
  <c r="B38" s="1"/>
  <c r="G16"/>
  <c r="C21"/>
  <c r="B21" s="1"/>
  <c r="G14"/>
  <c r="G17"/>
  <c r="G23"/>
  <c r="G15"/>
  <c r="G22"/>
  <c r="G18"/>
  <c r="G20"/>
  <c r="G19"/>
</calcChain>
</file>

<file path=xl/comments1.xml><?xml version="1.0" encoding="utf-8"?>
<comments xmlns="http://schemas.openxmlformats.org/spreadsheetml/2006/main">
  <authors>
    <author>Elise Batel</author>
  </authors>
  <commentList>
    <comment ref="B4" authorId="0">
      <text>
        <r>
          <rPr>
            <b/>
            <sz val="9"/>
            <rFont val="Tahoma"/>
            <family val="2"/>
          </rPr>
          <t>Elise Batel:</t>
        </r>
        <r>
          <rPr>
            <sz val="9"/>
            <rFont val="Tahoma"/>
            <family val="2"/>
          </rPr>
          <t xml:space="preserve">
Elise Batel:
Classer par ordre alphabétique, comme Lotanet.</t>
        </r>
      </text>
    </comment>
    <comment ref="F4" authorId="0">
      <text>
        <r>
          <rPr>
            <b/>
            <sz val="9"/>
            <rFont val="Tahoma"/>
            <family val="2"/>
          </rPr>
          <t>Elise Batel:</t>
        </r>
        <r>
          <rPr>
            <sz val="9"/>
            <rFont val="Tahoma"/>
            <family val="2"/>
          </rPr>
          <t xml:space="preserve">
Elise Batel:
Mettre une croix si redoublant. Sinon, laisser vide</t>
        </r>
      </text>
    </comment>
    <comment ref="G4" authorId="0">
      <text>
        <r>
          <rPr>
            <b/>
            <sz val="9"/>
            <rFont val="Tahoma"/>
            <family val="2"/>
          </rPr>
          <t>Elise Batel:</t>
        </r>
        <r>
          <rPr>
            <sz val="9"/>
            <rFont val="Tahoma"/>
            <family val="2"/>
          </rPr>
          <t xml:space="preserve">
Saisir la note sur 20 ou AB ou NE</t>
        </r>
      </text>
    </comment>
    <comment ref="I4" authorId="0">
      <text>
        <r>
          <rPr>
            <b/>
            <sz val="9"/>
            <rFont val="Tahoma"/>
            <family val="2"/>
          </rPr>
          <t>Elise Batel:</t>
        </r>
        <r>
          <rPr>
            <sz val="9"/>
            <rFont val="Tahoma"/>
            <family val="2"/>
          </rPr>
          <t xml:space="preserve">
Saisir la note sur 100 ou AB ou NE</t>
        </r>
      </text>
    </comment>
    <comment ref="K4" authorId="0">
      <text>
        <r>
          <rPr>
            <b/>
            <sz val="9"/>
            <rFont val="Tahoma"/>
            <family val="2"/>
          </rPr>
          <t>Elise Batel:</t>
        </r>
        <r>
          <rPr>
            <sz val="9"/>
            <rFont val="Tahoma"/>
            <family val="2"/>
          </rPr>
          <t xml:space="preserve">
Saisir : 
2 pour 2 ans
3 pour 3 ans</t>
        </r>
      </text>
    </comment>
    <comment ref="L4" authorId="0">
      <text>
        <r>
          <rPr>
            <b/>
            <sz val="9"/>
            <rFont val="Tahoma"/>
            <family val="2"/>
          </rPr>
          <t>Elise Batel:</t>
        </r>
        <r>
          <rPr>
            <sz val="9"/>
            <rFont val="Tahoma"/>
            <family val="2"/>
          </rPr>
          <t xml:space="preserve">
Indiquer le nombre de semaines de PFMP réalisé ou A si le candidat est sous statut apprenti</t>
        </r>
      </text>
    </comment>
    <comment ref="M4" authorId="0">
      <text>
        <r>
          <rPr>
            <b/>
            <sz val="9"/>
            <rFont val="Tahoma"/>
            <family val="2"/>
          </rPr>
          <t>Elise Batel:</t>
        </r>
        <r>
          <rPr>
            <sz val="9"/>
            <rFont val="Tahoma"/>
            <family val="2"/>
          </rPr>
          <t xml:space="preserve">
Saisir x si une demande a été envoyée au SIEC
</t>
        </r>
      </text>
    </comment>
  </commentList>
</comments>
</file>

<file path=xl/sharedStrings.xml><?xml version="1.0" encoding="utf-8"?>
<sst xmlns="http://schemas.openxmlformats.org/spreadsheetml/2006/main" count="71" uniqueCount="45">
  <si>
    <t>BPRO METIERS DE LA SECURITE                                                                                                                                                                                                   FICHE RÉCAPITULATIVE DES NOTES PROPOSÉES</t>
  </si>
  <si>
    <t>ANNEXE 7</t>
  </si>
  <si>
    <r>
      <rPr>
        <b/>
        <u/>
        <sz val="18"/>
        <color indexed="64"/>
        <rFont val="Arial"/>
        <family val="2"/>
      </rPr>
      <t>ETABLISSEMENT</t>
    </r>
    <r>
      <rPr>
        <b/>
        <sz val="18"/>
        <color indexed="64"/>
        <rFont val="Arial"/>
        <family val="2"/>
      </rPr>
      <t> :</t>
    </r>
  </si>
  <si>
    <t>session 2022</t>
  </si>
  <si>
    <t>N° candidat</t>
  </si>
  <si>
    <t>Nom</t>
  </si>
  <si>
    <t>Prénom</t>
  </si>
  <si>
    <t>Dominante</t>
  </si>
  <si>
    <t>Classe</t>
  </si>
  <si>
    <t>Redoub.</t>
  </si>
  <si>
    <r>
      <t>E31</t>
    </r>
    <r>
      <rPr>
        <b/>
        <i/>
        <sz val="11"/>
        <color indexed="2"/>
        <rFont val="Arial"/>
        <family val="2"/>
      </rPr>
      <t xml:space="preserve">                     </t>
    </r>
    <r>
      <rPr>
        <b/>
        <i/>
        <u/>
        <sz val="11"/>
        <color indexed="2"/>
        <rFont val="Arial"/>
        <family val="2"/>
      </rPr>
      <t xml:space="preserve">  sur 20</t>
    </r>
  </si>
  <si>
    <t>E31                      sur 60</t>
  </si>
  <si>
    <r>
      <t>E32</t>
    </r>
    <r>
      <rPr>
        <sz val="11"/>
        <color indexed="64"/>
        <rFont val="Arial"/>
        <family val="2"/>
      </rPr>
      <t xml:space="preserve">                    </t>
    </r>
    <r>
      <rPr>
        <b/>
        <i/>
        <u/>
        <sz val="11"/>
        <color indexed="64"/>
        <rFont val="Arial"/>
        <family val="2"/>
      </rPr>
      <t xml:space="preserve"> sur 100</t>
    </r>
  </si>
  <si>
    <t>E32                  sur 20</t>
  </si>
  <si>
    <t>Durée formation</t>
  </si>
  <si>
    <t>Nb PFMP ou Alternant</t>
  </si>
  <si>
    <t>Dérog. demandée</t>
  </si>
  <si>
    <t>Chef d'œuvre sur 20</t>
  </si>
  <si>
    <t>Situation particulière à remonter (exemples : positionnement, démission avec date…)</t>
  </si>
  <si>
    <t>DOCUMENT DE SYNTHÈSE</t>
  </si>
  <si>
    <r>
      <t>ÉTABLISSEMENT</t>
    </r>
    <r>
      <rPr>
        <b/>
        <sz val="14"/>
        <color indexed="64"/>
        <rFont val="Arial"/>
        <family val="2"/>
      </rPr>
      <t xml:space="preserve"> :  </t>
    </r>
  </si>
  <si>
    <t>SESSION :</t>
  </si>
  <si>
    <t>NOMBRE DE CANDIDATS ETABLISSEMENT:</t>
  </si>
  <si>
    <t>Nombre de demandes de dérogations</t>
  </si>
  <si>
    <t xml:space="preserve">Nombre apprentis en CCF : </t>
  </si>
  <si>
    <t>Nombre de candidats "dominante Incendie" :</t>
  </si>
  <si>
    <t>Nombre de candidats "dominante Sécurité"</t>
  </si>
  <si>
    <t>DOCUMENT DE SYNTHÈSE E31 :</t>
  </si>
  <si>
    <t>DOCUMENT DE SYNTHÈSE E32 :</t>
  </si>
  <si>
    <t>NOTE</t>
  </si>
  <si>
    <t>NOMBRE</t>
  </si>
  <si>
    <t>Moins de 01</t>
  </si>
  <si>
    <t>De 01 à 04,5</t>
  </si>
  <si>
    <t>De 05 à 09,5</t>
  </si>
  <si>
    <t>De 5 à 09,5</t>
  </si>
  <si>
    <t>De 10 à 14,5</t>
  </si>
  <si>
    <t>De 15 à 18,5</t>
  </si>
  <si>
    <t>Plus de 18,5</t>
  </si>
  <si>
    <t>Absents</t>
  </si>
  <si>
    <t>Note la plus basse</t>
  </si>
  <si>
    <t>Note la plus haute</t>
  </si>
  <si>
    <t>Moyenne de l'établissement</t>
  </si>
  <si>
    <t>Nombre de notes &lt; 10</t>
  </si>
  <si>
    <t>Moyenne année précédente</t>
  </si>
  <si>
    <t>DOCUMENT DE SYNTHÈSE CHEF D'OEUVRE :</t>
  </si>
</sst>
</file>

<file path=xl/styles.xml><?xml version="1.0" encoding="utf-8"?>
<styleSheet xmlns="http://schemas.openxmlformats.org/spreadsheetml/2006/main">
  <fonts count="30">
    <font>
      <sz val="14"/>
      <color theme="1"/>
      <name val="Calibri"/>
      <scheme val="minor"/>
    </font>
    <font>
      <b/>
      <sz val="18"/>
      <color indexed="2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indexed="2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u/>
      <sz val="11"/>
      <color indexed="2"/>
      <name val="Arial"/>
      <family val="2"/>
    </font>
    <font>
      <b/>
      <i/>
      <u/>
      <sz val="11"/>
      <color theme="1"/>
      <name val="Arial"/>
      <family val="2"/>
    </font>
    <font>
      <b/>
      <i/>
      <sz val="11"/>
      <color indexed="2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2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indexed="64"/>
      <name val="Calibri"/>
      <family val="2"/>
    </font>
    <font>
      <sz val="10"/>
      <color theme="1"/>
      <name val="Times New Roman"/>
      <family val="1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8"/>
      <color indexed="64"/>
      <name val="Arial"/>
      <family val="2"/>
    </font>
    <font>
      <b/>
      <sz val="18"/>
      <color indexed="64"/>
      <name val="Arial"/>
      <family val="2"/>
    </font>
    <font>
      <sz val="11"/>
      <color indexed="64"/>
      <name val="Arial"/>
      <family val="2"/>
    </font>
    <font>
      <b/>
      <i/>
      <u/>
      <sz val="11"/>
      <color indexed="64"/>
      <name val="Arial"/>
      <family val="2"/>
    </font>
    <font>
      <b/>
      <sz val="14"/>
      <color indexed="6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FBD3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2" fontId="11" fillId="0" borderId="22" xfId="0" applyNumberFormat="1" applyFont="1" applyBorder="1" applyAlignment="1">
      <alignment horizontal="right" vertical="center"/>
    </xf>
    <xf numFmtId="2" fontId="12" fillId="0" borderId="2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1" fillId="0" borderId="1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0" fillId="3" borderId="11" xfId="0" applyFont="1" applyFill="1" applyBorder="1" applyAlignment="1">
      <alignment horizontal="left" vertical="center"/>
    </xf>
    <xf numFmtId="0" fontId="20" fillId="3" borderId="17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1" fillId="0" borderId="6" xfId="0" applyFont="1" applyBorder="1" applyAlignment="1" applyProtection="1">
      <alignment vertical="center"/>
      <protection locked="0"/>
    </xf>
    <xf numFmtId="0" fontId="12" fillId="7" borderId="7" xfId="0" applyFont="1" applyFill="1" applyBorder="1" applyAlignment="1" applyProtection="1">
      <alignment vertical="center" wrapText="1"/>
      <protection locked="0"/>
    </xf>
    <xf numFmtId="0" fontId="11" fillId="7" borderId="7" xfId="0" applyFont="1" applyFill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2" fillId="7" borderId="1" xfId="0" applyFont="1" applyFill="1" applyBorder="1" applyAlignment="1" applyProtection="1">
      <alignment vertical="center" wrapText="1"/>
      <protection locked="0"/>
    </xf>
    <xf numFmtId="0" fontId="11" fillId="7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7" borderId="1" xfId="0" applyFont="1" applyFill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2" fillId="7" borderId="14" xfId="0" applyFont="1" applyFill="1" applyBorder="1" applyAlignment="1" applyProtection="1">
      <alignment vertical="center" wrapText="1"/>
      <protection locked="0"/>
    </xf>
    <xf numFmtId="0" fontId="11" fillId="7" borderId="14" xfId="0" applyFont="1" applyFill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right" vertical="center"/>
      <protection locked="0"/>
    </xf>
    <xf numFmtId="0" fontId="14" fillId="0" borderId="7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29" fillId="0" borderId="9" xfId="0" applyFont="1" applyBorder="1" applyProtection="1">
      <protection locked="0"/>
    </xf>
  </cellXfs>
  <cellStyles count="1">
    <cellStyle name="Normal" xfId="0" builtinId="0"/>
  </cellStyles>
  <dxfs count="10">
    <dxf>
      <font>
        <b/>
        <i val="0"/>
        <color theme="0"/>
      </font>
      <fill>
        <patternFill patternType="solid">
          <fgColor indexed="2"/>
          <bgColor indexed="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b/>
        <i val="0"/>
        <color theme="0"/>
      </font>
      <fill>
        <patternFill patternType="solid">
          <fgColor indexed="2"/>
          <bgColor indexed="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b/>
        <i val="0"/>
        <color theme="0"/>
      </font>
      <fill>
        <patternFill patternType="solid">
          <fgColor indexed="2"/>
          <bgColor indexed="2"/>
        </patternFill>
      </fill>
    </dxf>
    <dxf>
      <font>
        <b/>
        <i val="0"/>
        <color theme="0"/>
      </font>
      <fill>
        <patternFill patternType="solid">
          <fgColor indexed="2"/>
          <bgColor indexed="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0</xdr:row>
      <xdr:rowOff>0</xdr:rowOff>
    </xdr:from>
    <xdr:to>
      <xdr:col>8</xdr:col>
      <xdr:colOff>333375</xdr:colOff>
      <xdr:row>1</xdr:row>
      <xdr:rowOff>66675</xdr:rowOff>
    </xdr:to>
    <xdr:sp macro="" textlink="">
      <xdr:nvSpPr>
        <xdr:cNvPr id="4" name="Text Box 8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/>
        </xdr:cNvSpPr>
      </xdr:nvSpPr>
      <xdr:spPr bwMode="auto">
        <a:xfrm>
          <a:off x="6391275" y="0"/>
          <a:ext cx="105727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>
            <a:defRPr sz="1000"/>
          </a:pPr>
          <a:r>
            <a:rPr lang="fr-FR" sz="1100" b="0" i="0" u="none" strike="noStrike">
              <a:solidFill>
                <a:srgbClr val="000000"/>
              </a:solidFill>
              <a:latin typeface="Arial"/>
              <a:cs typeface="Arial"/>
            </a:rPr>
            <a:t>ANNEXE 8</a:t>
          </a:r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guil\AppData\Local\Temp\pid-3428\Bac%20MS%20-%20R&#233;cap%20&#233;tablissement%20session%202022%20version%20x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Synthèse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="80" workbookViewId="0">
      <selection activeCell="K58" sqref="K58"/>
    </sheetView>
  </sheetViews>
  <sheetFormatPr baseColWidth="10" defaultColWidth="11.59765625" defaultRowHeight="18.75"/>
  <cols>
    <col min="1" max="1" width="18.5" customWidth="1"/>
    <col min="2" max="2" width="16.8984375" customWidth="1"/>
    <col min="3" max="3" width="17.59765625" customWidth="1"/>
    <col min="7" max="7" width="13.69921875" customWidth="1"/>
    <col min="9" max="9" width="11.59765625" customWidth="1"/>
    <col min="11" max="11" width="9.796875" customWidth="1"/>
    <col min="13" max="13" width="8.3984375" customWidth="1"/>
    <col min="14" max="14" width="7.8984375" customWidth="1"/>
    <col min="15" max="15" width="14.69921875" customWidth="1"/>
  </cols>
  <sheetData>
    <row r="1" spans="1:15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2" t="s">
        <v>1</v>
      </c>
    </row>
    <row r="2" spans="1:15" ht="23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5" ht="24" thickBot="1">
      <c r="A3" s="3" t="s">
        <v>2</v>
      </c>
      <c r="B3" s="4"/>
      <c r="C3" s="75"/>
      <c r="D3" s="75"/>
      <c r="E3" s="75"/>
      <c r="F3" s="75"/>
      <c r="G3" s="75"/>
      <c r="H3" s="3"/>
      <c r="I3" s="3"/>
      <c r="J3" s="3"/>
      <c r="K3" s="3"/>
      <c r="L3" s="3"/>
      <c r="M3" s="3"/>
      <c r="N3" s="3"/>
      <c r="O3" s="5" t="s">
        <v>3</v>
      </c>
    </row>
    <row r="4" spans="1:15" ht="43.5" thickBot="1">
      <c r="A4" s="6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13" t="s">
        <v>15</v>
      </c>
      <c r="M4" s="13" t="s">
        <v>16</v>
      </c>
      <c r="N4" s="14" t="s">
        <v>17</v>
      </c>
      <c r="O4" s="15" t="s">
        <v>18</v>
      </c>
    </row>
    <row r="5" spans="1:15">
      <c r="A5" s="47"/>
      <c r="B5" s="48"/>
      <c r="C5" s="49"/>
      <c r="D5" s="50"/>
      <c r="E5" s="50"/>
      <c r="F5" s="50"/>
      <c r="G5" s="51"/>
      <c r="H5" s="16" t="str">
        <f>IF(G5="AB","AB",IF(G5="NE","NE",IF(G5="","",G5*3)))</f>
        <v/>
      </c>
      <c r="I5" s="64"/>
      <c r="J5" s="17" t="str">
        <f t="shared" ref="J5:J68" si="0">IF(I5="AB","AB",IF(I5="NE","NE",IF(I5="","",I5/5)))</f>
        <v/>
      </c>
      <c r="K5" s="67"/>
      <c r="L5" s="67"/>
      <c r="M5" s="50"/>
      <c r="N5" s="68"/>
      <c r="O5" s="76"/>
    </row>
    <row r="6" spans="1:15">
      <c r="A6" s="52"/>
      <c r="B6" s="53"/>
      <c r="C6" s="54"/>
      <c r="D6" s="55"/>
      <c r="E6" s="55"/>
      <c r="F6" s="55"/>
      <c r="G6" s="56"/>
      <c r="H6" s="16" t="str">
        <f t="shared" ref="H5:H9" si="1">IF(G6="AB","AB",IF(G6="NE","NE",IF(G6="","",G6*3)))</f>
        <v/>
      </c>
      <c r="I6" s="65"/>
      <c r="J6" s="17" t="str">
        <f t="shared" si="0"/>
        <v/>
      </c>
      <c r="K6" s="69"/>
      <c r="L6" s="69"/>
      <c r="M6" s="55"/>
      <c r="N6" s="70"/>
      <c r="O6" s="71"/>
    </row>
    <row r="7" spans="1:15">
      <c r="A7" s="52"/>
      <c r="B7" s="53"/>
      <c r="C7" s="54"/>
      <c r="D7" s="55"/>
      <c r="E7" s="55"/>
      <c r="F7" s="55"/>
      <c r="G7" s="56"/>
      <c r="H7" s="16" t="str">
        <f t="shared" si="1"/>
        <v/>
      </c>
      <c r="I7" s="65"/>
      <c r="J7" s="17" t="str">
        <f t="shared" si="0"/>
        <v/>
      </c>
      <c r="K7" s="69"/>
      <c r="L7" s="69"/>
      <c r="M7" s="55"/>
      <c r="N7" s="70"/>
      <c r="O7" s="71"/>
    </row>
    <row r="8" spans="1:15">
      <c r="A8" s="52"/>
      <c r="B8" s="53"/>
      <c r="C8" s="54"/>
      <c r="D8" s="55"/>
      <c r="E8" s="55"/>
      <c r="F8" s="55"/>
      <c r="G8" s="56"/>
      <c r="H8" s="16" t="str">
        <f t="shared" si="1"/>
        <v/>
      </c>
      <c r="I8" s="65"/>
      <c r="J8" s="17" t="str">
        <f t="shared" si="0"/>
        <v/>
      </c>
      <c r="K8" s="69"/>
      <c r="L8" s="69"/>
      <c r="M8" s="55"/>
      <c r="N8" s="70"/>
      <c r="O8" s="71"/>
    </row>
    <row r="9" spans="1:15">
      <c r="A9" s="52"/>
      <c r="B9" s="57"/>
      <c r="C9" s="54"/>
      <c r="D9" s="55"/>
      <c r="E9" s="55"/>
      <c r="F9" s="55"/>
      <c r="G9" s="56"/>
      <c r="H9" s="16" t="str">
        <f t="shared" si="1"/>
        <v/>
      </c>
      <c r="I9" s="65"/>
      <c r="J9" s="17" t="str">
        <f t="shared" si="0"/>
        <v/>
      </c>
      <c r="K9" s="69"/>
      <c r="L9" s="69"/>
      <c r="M9" s="55"/>
      <c r="N9" s="70"/>
      <c r="O9" s="71"/>
    </row>
    <row r="10" spans="1:15">
      <c r="A10" s="52"/>
      <c r="B10" s="58"/>
      <c r="C10" s="54"/>
      <c r="D10" s="55"/>
      <c r="E10" s="55"/>
      <c r="F10" s="55"/>
      <c r="G10" s="56"/>
      <c r="H10" s="16" t="str">
        <f t="shared" ref="H10:H73" si="2">IF(G10="AB","AB",IF(G10="NE","NE",IF(G10="","",G10*3)))</f>
        <v/>
      </c>
      <c r="I10" s="65"/>
      <c r="J10" s="17" t="str">
        <f t="shared" si="0"/>
        <v/>
      </c>
      <c r="K10" s="69"/>
      <c r="L10" s="69"/>
      <c r="M10" s="55"/>
      <c r="N10" s="70"/>
      <c r="O10" s="71"/>
    </row>
    <row r="11" spans="1:15">
      <c r="A11" s="52"/>
      <c r="B11" s="57"/>
      <c r="C11" s="54"/>
      <c r="D11" s="55"/>
      <c r="E11" s="55"/>
      <c r="F11" s="55"/>
      <c r="G11" s="56"/>
      <c r="H11" s="16" t="str">
        <f t="shared" si="2"/>
        <v/>
      </c>
      <c r="I11" s="65"/>
      <c r="J11" s="17" t="str">
        <f t="shared" si="0"/>
        <v/>
      </c>
      <c r="K11" s="69"/>
      <c r="L11" s="69"/>
      <c r="M11" s="55"/>
      <c r="N11" s="70"/>
      <c r="O11" s="71"/>
    </row>
    <row r="12" spans="1:15">
      <c r="A12" s="52"/>
      <c r="B12" s="57"/>
      <c r="C12" s="54"/>
      <c r="D12" s="55"/>
      <c r="E12" s="55"/>
      <c r="F12" s="55"/>
      <c r="G12" s="56"/>
      <c r="H12" s="16" t="str">
        <f t="shared" si="2"/>
        <v/>
      </c>
      <c r="I12" s="65"/>
      <c r="J12" s="17" t="str">
        <f t="shared" si="0"/>
        <v/>
      </c>
      <c r="K12" s="69"/>
      <c r="L12" s="69"/>
      <c r="M12" s="55"/>
      <c r="N12" s="70"/>
      <c r="O12" s="71"/>
    </row>
    <row r="13" spans="1:15">
      <c r="A13" s="52"/>
      <c r="B13" s="57"/>
      <c r="C13" s="54"/>
      <c r="D13" s="55"/>
      <c r="E13" s="55"/>
      <c r="F13" s="55"/>
      <c r="G13" s="56"/>
      <c r="H13" s="16" t="str">
        <f t="shared" si="2"/>
        <v/>
      </c>
      <c r="I13" s="65"/>
      <c r="J13" s="17" t="str">
        <f t="shared" si="0"/>
        <v/>
      </c>
      <c r="K13" s="69"/>
      <c r="L13" s="69"/>
      <c r="M13" s="55"/>
      <c r="N13" s="70"/>
      <c r="O13" s="71"/>
    </row>
    <row r="14" spans="1:15">
      <c r="A14" s="52"/>
      <c r="B14" s="53"/>
      <c r="C14" s="54"/>
      <c r="D14" s="55"/>
      <c r="E14" s="55"/>
      <c r="F14" s="55"/>
      <c r="G14" s="56"/>
      <c r="H14" s="16" t="str">
        <f t="shared" si="2"/>
        <v/>
      </c>
      <c r="I14" s="65"/>
      <c r="J14" s="17" t="str">
        <f t="shared" si="0"/>
        <v/>
      </c>
      <c r="K14" s="69"/>
      <c r="L14" s="69"/>
      <c r="M14" s="55"/>
      <c r="N14" s="70"/>
      <c r="O14" s="71"/>
    </row>
    <row r="15" spans="1:15">
      <c r="A15" s="52"/>
      <c r="B15" s="53"/>
      <c r="C15" s="54"/>
      <c r="D15" s="55"/>
      <c r="E15" s="55"/>
      <c r="F15" s="55"/>
      <c r="G15" s="56"/>
      <c r="H15" s="16" t="str">
        <f t="shared" si="2"/>
        <v/>
      </c>
      <c r="I15" s="65"/>
      <c r="J15" s="17" t="str">
        <f t="shared" si="0"/>
        <v/>
      </c>
      <c r="K15" s="69"/>
      <c r="L15" s="69"/>
      <c r="M15" s="55"/>
      <c r="N15" s="70"/>
      <c r="O15" s="71"/>
    </row>
    <row r="16" spans="1:15">
      <c r="A16" s="52"/>
      <c r="B16" s="53"/>
      <c r="C16" s="54"/>
      <c r="D16" s="55"/>
      <c r="E16" s="55"/>
      <c r="F16" s="55"/>
      <c r="G16" s="56"/>
      <c r="H16" s="16" t="str">
        <f t="shared" si="2"/>
        <v/>
      </c>
      <c r="I16" s="65"/>
      <c r="J16" s="17" t="str">
        <f t="shared" si="0"/>
        <v/>
      </c>
      <c r="K16" s="69"/>
      <c r="L16" s="69"/>
      <c r="M16" s="55"/>
      <c r="N16" s="70"/>
      <c r="O16" s="71"/>
    </row>
    <row r="17" spans="1:15">
      <c r="A17" s="52"/>
      <c r="B17" s="53"/>
      <c r="C17" s="54"/>
      <c r="D17" s="55"/>
      <c r="E17" s="55"/>
      <c r="F17" s="55"/>
      <c r="G17" s="56"/>
      <c r="H17" s="16" t="str">
        <f t="shared" si="2"/>
        <v/>
      </c>
      <c r="I17" s="65"/>
      <c r="J17" s="17" t="str">
        <f t="shared" si="0"/>
        <v/>
      </c>
      <c r="K17" s="69"/>
      <c r="L17" s="69"/>
      <c r="M17" s="55"/>
      <c r="N17" s="70"/>
      <c r="O17" s="71"/>
    </row>
    <row r="18" spans="1:15">
      <c r="A18" s="52"/>
      <c r="B18" s="53"/>
      <c r="C18" s="54"/>
      <c r="D18" s="55"/>
      <c r="E18" s="55"/>
      <c r="F18" s="55"/>
      <c r="G18" s="56"/>
      <c r="H18" s="16" t="str">
        <f t="shared" si="2"/>
        <v/>
      </c>
      <c r="I18" s="65"/>
      <c r="J18" s="17" t="str">
        <f t="shared" si="0"/>
        <v/>
      </c>
      <c r="K18" s="69"/>
      <c r="L18" s="69"/>
      <c r="M18" s="55"/>
      <c r="N18" s="70"/>
      <c r="O18" s="71"/>
    </row>
    <row r="19" spans="1:15">
      <c r="A19" s="52"/>
      <c r="B19" s="53"/>
      <c r="C19" s="54"/>
      <c r="D19" s="55"/>
      <c r="E19" s="55"/>
      <c r="F19" s="55"/>
      <c r="G19" s="56"/>
      <c r="H19" s="16" t="str">
        <f t="shared" si="2"/>
        <v/>
      </c>
      <c r="I19" s="65"/>
      <c r="J19" s="17" t="str">
        <f t="shared" si="0"/>
        <v/>
      </c>
      <c r="K19" s="69"/>
      <c r="L19" s="69"/>
      <c r="M19" s="55"/>
      <c r="N19" s="70"/>
      <c r="O19" s="71"/>
    </row>
    <row r="20" spans="1:15">
      <c r="A20" s="52"/>
      <c r="B20" s="53"/>
      <c r="C20" s="54"/>
      <c r="D20" s="55"/>
      <c r="E20" s="55"/>
      <c r="F20" s="55"/>
      <c r="G20" s="56"/>
      <c r="H20" s="16" t="str">
        <f t="shared" si="2"/>
        <v/>
      </c>
      <c r="I20" s="65"/>
      <c r="J20" s="17" t="str">
        <f t="shared" si="0"/>
        <v/>
      </c>
      <c r="K20" s="69"/>
      <c r="L20" s="69"/>
      <c r="M20" s="55"/>
      <c r="N20" s="70"/>
      <c r="O20" s="71"/>
    </row>
    <row r="21" spans="1:15">
      <c r="A21" s="52"/>
      <c r="B21" s="53"/>
      <c r="C21" s="54"/>
      <c r="D21" s="55"/>
      <c r="E21" s="55"/>
      <c r="F21" s="55"/>
      <c r="G21" s="56"/>
      <c r="H21" s="16" t="str">
        <f t="shared" si="2"/>
        <v/>
      </c>
      <c r="I21" s="65"/>
      <c r="J21" s="17" t="str">
        <f t="shared" si="0"/>
        <v/>
      </c>
      <c r="K21" s="69"/>
      <c r="L21" s="69"/>
      <c r="M21" s="55"/>
      <c r="N21" s="70"/>
      <c r="O21" s="71"/>
    </row>
    <row r="22" spans="1:15">
      <c r="A22" s="52"/>
      <c r="B22" s="53"/>
      <c r="C22" s="54"/>
      <c r="D22" s="55"/>
      <c r="E22" s="55"/>
      <c r="F22" s="55"/>
      <c r="G22" s="56"/>
      <c r="H22" s="16" t="str">
        <f t="shared" si="2"/>
        <v/>
      </c>
      <c r="I22" s="65"/>
      <c r="J22" s="17" t="str">
        <f t="shared" si="0"/>
        <v/>
      </c>
      <c r="K22" s="69"/>
      <c r="L22" s="69"/>
      <c r="M22" s="55"/>
      <c r="N22" s="70"/>
      <c r="O22" s="71"/>
    </row>
    <row r="23" spans="1:15">
      <c r="A23" s="52"/>
      <c r="B23" s="58"/>
      <c r="C23" s="54"/>
      <c r="D23" s="55"/>
      <c r="E23" s="55"/>
      <c r="F23" s="55"/>
      <c r="G23" s="56"/>
      <c r="H23" s="16" t="str">
        <f t="shared" si="2"/>
        <v/>
      </c>
      <c r="I23" s="65"/>
      <c r="J23" s="17" t="str">
        <f t="shared" si="0"/>
        <v/>
      </c>
      <c r="K23" s="69"/>
      <c r="L23" s="69"/>
      <c r="M23" s="55"/>
      <c r="N23" s="70"/>
      <c r="O23" s="71"/>
    </row>
    <row r="24" spans="1:15">
      <c r="A24" s="52"/>
      <c r="B24" s="57"/>
      <c r="C24" s="54"/>
      <c r="D24" s="55"/>
      <c r="E24" s="55"/>
      <c r="F24" s="55"/>
      <c r="G24" s="56"/>
      <c r="H24" s="16" t="str">
        <f t="shared" si="2"/>
        <v/>
      </c>
      <c r="I24" s="65"/>
      <c r="J24" s="17" t="str">
        <f t="shared" si="0"/>
        <v/>
      </c>
      <c r="K24" s="69"/>
      <c r="L24" s="69"/>
      <c r="M24" s="55"/>
      <c r="N24" s="70"/>
      <c r="O24" s="71"/>
    </row>
    <row r="25" spans="1:15">
      <c r="A25" s="52"/>
      <c r="B25" s="57"/>
      <c r="C25" s="54"/>
      <c r="D25" s="55"/>
      <c r="E25" s="55"/>
      <c r="F25" s="55"/>
      <c r="G25" s="56"/>
      <c r="H25" s="16" t="str">
        <f t="shared" si="2"/>
        <v/>
      </c>
      <c r="I25" s="65"/>
      <c r="J25" s="17" t="str">
        <f t="shared" si="0"/>
        <v/>
      </c>
      <c r="K25" s="69"/>
      <c r="L25" s="69"/>
      <c r="M25" s="55"/>
      <c r="N25" s="70"/>
      <c r="O25" s="71"/>
    </row>
    <row r="26" spans="1:15">
      <c r="A26" s="52"/>
      <c r="B26" s="57"/>
      <c r="C26" s="54"/>
      <c r="D26" s="55"/>
      <c r="E26" s="55"/>
      <c r="F26" s="55"/>
      <c r="G26" s="56"/>
      <c r="H26" s="16" t="str">
        <f t="shared" si="2"/>
        <v/>
      </c>
      <c r="I26" s="65"/>
      <c r="J26" s="17" t="str">
        <f t="shared" si="0"/>
        <v/>
      </c>
      <c r="K26" s="69"/>
      <c r="L26" s="69"/>
      <c r="M26" s="55"/>
      <c r="N26" s="70"/>
      <c r="O26" s="71"/>
    </row>
    <row r="27" spans="1:15">
      <c r="A27" s="52"/>
      <c r="B27" s="53"/>
      <c r="C27" s="54"/>
      <c r="D27" s="55"/>
      <c r="E27" s="55"/>
      <c r="F27" s="55"/>
      <c r="G27" s="56"/>
      <c r="H27" s="16" t="str">
        <f t="shared" si="2"/>
        <v/>
      </c>
      <c r="I27" s="65"/>
      <c r="J27" s="17" t="str">
        <f t="shared" si="0"/>
        <v/>
      </c>
      <c r="K27" s="69"/>
      <c r="L27" s="69"/>
      <c r="M27" s="55"/>
      <c r="N27" s="70"/>
      <c r="O27" s="71"/>
    </row>
    <row r="28" spans="1:15">
      <c r="A28" s="52"/>
      <c r="B28" s="53"/>
      <c r="C28" s="54"/>
      <c r="D28" s="55"/>
      <c r="E28" s="55"/>
      <c r="F28" s="55"/>
      <c r="G28" s="56"/>
      <c r="H28" s="16" t="str">
        <f t="shared" si="2"/>
        <v/>
      </c>
      <c r="I28" s="65"/>
      <c r="J28" s="17" t="str">
        <f t="shared" si="0"/>
        <v/>
      </c>
      <c r="K28" s="69"/>
      <c r="L28" s="69"/>
      <c r="M28" s="55"/>
      <c r="N28" s="70"/>
      <c r="O28" s="71"/>
    </row>
    <row r="29" spans="1:15">
      <c r="A29" s="52"/>
      <c r="B29" s="53"/>
      <c r="C29" s="54"/>
      <c r="D29" s="55"/>
      <c r="E29" s="55"/>
      <c r="F29" s="55"/>
      <c r="G29" s="56"/>
      <c r="H29" s="16" t="str">
        <f t="shared" si="2"/>
        <v/>
      </c>
      <c r="I29" s="65"/>
      <c r="J29" s="17" t="str">
        <f t="shared" si="0"/>
        <v/>
      </c>
      <c r="K29" s="69"/>
      <c r="L29" s="69"/>
      <c r="M29" s="55"/>
      <c r="N29" s="70"/>
      <c r="O29" s="71"/>
    </row>
    <row r="30" spans="1:15">
      <c r="A30" s="52"/>
      <c r="B30" s="53"/>
      <c r="C30" s="54"/>
      <c r="D30" s="55"/>
      <c r="E30" s="55"/>
      <c r="F30" s="55"/>
      <c r="G30" s="56"/>
      <c r="H30" s="16" t="str">
        <f t="shared" si="2"/>
        <v/>
      </c>
      <c r="I30" s="65"/>
      <c r="J30" s="17" t="str">
        <f t="shared" si="0"/>
        <v/>
      </c>
      <c r="K30" s="69"/>
      <c r="L30" s="69"/>
      <c r="M30" s="55"/>
      <c r="N30" s="70"/>
      <c r="O30" s="71"/>
    </row>
    <row r="31" spans="1:15">
      <c r="A31" s="52"/>
      <c r="B31" s="53"/>
      <c r="C31" s="54"/>
      <c r="D31" s="55"/>
      <c r="E31" s="55"/>
      <c r="F31" s="55"/>
      <c r="G31" s="56"/>
      <c r="H31" s="16" t="str">
        <f t="shared" si="2"/>
        <v/>
      </c>
      <c r="I31" s="65"/>
      <c r="J31" s="17" t="str">
        <f t="shared" si="0"/>
        <v/>
      </c>
      <c r="K31" s="69"/>
      <c r="L31" s="69"/>
      <c r="M31" s="55"/>
      <c r="N31" s="70"/>
      <c r="O31" s="71"/>
    </row>
    <row r="32" spans="1:15">
      <c r="A32" s="52"/>
      <c r="B32" s="53"/>
      <c r="C32" s="54"/>
      <c r="D32" s="55"/>
      <c r="E32" s="55"/>
      <c r="F32" s="55"/>
      <c r="G32" s="56"/>
      <c r="H32" s="16" t="str">
        <f t="shared" si="2"/>
        <v/>
      </c>
      <c r="I32" s="65"/>
      <c r="J32" s="17" t="str">
        <f t="shared" si="0"/>
        <v/>
      </c>
      <c r="K32" s="69"/>
      <c r="L32" s="69"/>
      <c r="M32" s="55"/>
      <c r="N32" s="70"/>
      <c r="O32" s="71"/>
    </row>
    <row r="33" spans="1:15">
      <c r="A33" s="52"/>
      <c r="B33" s="53"/>
      <c r="C33" s="54"/>
      <c r="D33" s="55"/>
      <c r="E33" s="55"/>
      <c r="F33" s="55"/>
      <c r="G33" s="56"/>
      <c r="H33" s="16" t="str">
        <f t="shared" si="2"/>
        <v/>
      </c>
      <c r="I33" s="65"/>
      <c r="J33" s="17" t="str">
        <f t="shared" si="0"/>
        <v/>
      </c>
      <c r="K33" s="69"/>
      <c r="L33" s="69"/>
      <c r="M33" s="55"/>
      <c r="N33" s="70"/>
      <c r="O33" s="71"/>
    </row>
    <row r="34" spans="1:15">
      <c r="A34" s="52"/>
      <c r="B34" s="53"/>
      <c r="C34" s="54"/>
      <c r="D34" s="55"/>
      <c r="E34" s="55"/>
      <c r="F34" s="55"/>
      <c r="G34" s="56"/>
      <c r="H34" s="16" t="str">
        <f t="shared" si="2"/>
        <v/>
      </c>
      <c r="I34" s="65"/>
      <c r="J34" s="17" t="str">
        <f t="shared" si="0"/>
        <v/>
      </c>
      <c r="K34" s="69"/>
      <c r="L34" s="69"/>
      <c r="M34" s="55"/>
      <c r="N34" s="70"/>
      <c r="O34" s="71"/>
    </row>
    <row r="35" spans="1:15">
      <c r="A35" s="52"/>
      <c r="B35" s="53"/>
      <c r="C35" s="54"/>
      <c r="D35" s="55"/>
      <c r="E35" s="55"/>
      <c r="F35" s="55"/>
      <c r="G35" s="56"/>
      <c r="H35" s="16" t="str">
        <f t="shared" si="2"/>
        <v/>
      </c>
      <c r="I35" s="65"/>
      <c r="J35" s="17" t="str">
        <f t="shared" si="0"/>
        <v/>
      </c>
      <c r="K35" s="69"/>
      <c r="L35" s="69"/>
      <c r="M35" s="55"/>
      <c r="N35" s="70"/>
      <c r="O35" s="71"/>
    </row>
    <row r="36" spans="1:15">
      <c r="A36" s="52"/>
      <c r="B36" s="58"/>
      <c r="C36" s="54"/>
      <c r="D36" s="55"/>
      <c r="E36" s="55"/>
      <c r="F36" s="55"/>
      <c r="G36" s="56"/>
      <c r="H36" s="16" t="str">
        <f t="shared" si="2"/>
        <v/>
      </c>
      <c r="I36" s="65"/>
      <c r="J36" s="17" t="str">
        <f t="shared" si="0"/>
        <v/>
      </c>
      <c r="K36" s="69"/>
      <c r="L36" s="69"/>
      <c r="M36" s="55"/>
      <c r="N36" s="70"/>
      <c r="O36" s="71"/>
    </row>
    <row r="37" spans="1:15">
      <c r="A37" s="52"/>
      <c r="B37" s="57"/>
      <c r="C37" s="54"/>
      <c r="D37" s="55"/>
      <c r="E37" s="55"/>
      <c r="F37" s="55"/>
      <c r="G37" s="56"/>
      <c r="H37" s="16" t="str">
        <f t="shared" si="2"/>
        <v/>
      </c>
      <c r="I37" s="65"/>
      <c r="J37" s="17" t="str">
        <f t="shared" si="0"/>
        <v/>
      </c>
      <c r="K37" s="69"/>
      <c r="L37" s="69"/>
      <c r="M37" s="55"/>
      <c r="N37" s="70"/>
      <c r="O37" s="71"/>
    </row>
    <row r="38" spans="1:15">
      <c r="A38" s="52"/>
      <c r="B38" s="57"/>
      <c r="C38" s="54"/>
      <c r="D38" s="55"/>
      <c r="E38" s="55"/>
      <c r="F38" s="55"/>
      <c r="G38" s="56"/>
      <c r="H38" s="16" t="str">
        <f t="shared" si="2"/>
        <v/>
      </c>
      <c r="I38" s="65"/>
      <c r="J38" s="17" t="str">
        <f t="shared" si="0"/>
        <v/>
      </c>
      <c r="K38" s="69"/>
      <c r="L38" s="69"/>
      <c r="M38" s="55"/>
      <c r="N38" s="70"/>
      <c r="O38" s="71"/>
    </row>
    <row r="39" spans="1:15">
      <c r="A39" s="52"/>
      <c r="B39" s="57"/>
      <c r="C39" s="54"/>
      <c r="D39" s="55"/>
      <c r="E39" s="55"/>
      <c r="F39" s="55"/>
      <c r="G39" s="56"/>
      <c r="H39" s="16" t="str">
        <f t="shared" si="2"/>
        <v/>
      </c>
      <c r="I39" s="65"/>
      <c r="J39" s="17" t="str">
        <f t="shared" si="0"/>
        <v/>
      </c>
      <c r="K39" s="69"/>
      <c r="L39" s="69"/>
      <c r="M39" s="55"/>
      <c r="N39" s="70"/>
      <c r="O39" s="71"/>
    </row>
    <row r="40" spans="1:15">
      <c r="A40" s="52"/>
      <c r="B40" s="53"/>
      <c r="C40" s="54"/>
      <c r="D40" s="55"/>
      <c r="E40" s="55"/>
      <c r="F40" s="55"/>
      <c r="G40" s="56"/>
      <c r="H40" s="16" t="str">
        <f t="shared" si="2"/>
        <v/>
      </c>
      <c r="I40" s="65"/>
      <c r="J40" s="17" t="str">
        <f t="shared" si="0"/>
        <v/>
      </c>
      <c r="K40" s="69"/>
      <c r="L40" s="69"/>
      <c r="M40" s="55"/>
      <c r="N40" s="70"/>
      <c r="O40" s="71"/>
    </row>
    <row r="41" spans="1:15">
      <c r="A41" s="52"/>
      <c r="B41" s="53"/>
      <c r="C41" s="54"/>
      <c r="D41" s="55"/>
      <c r="E41" s="55"/>
      <c r="F41" s="55"/>
      <c r="G41" s="56"/>
      <c r="H41" s="16" t="str">
        <f t="shared" si="2"/>
        <v/>
      </c>
      <c r="I41" s="65"/>
      <c r="J41" s="17" t="str">
        <f t="shared" si="0"/>
        <v/>
      </c>
      <c r="K41" s="69"/>
      <c r="L41" s="69"/>
      <c r="M41" s="55"/>
      <c r="N41" s="70"/>
      <c r="O41" s="71"/>
    </row>
    <row r="42" spans="1:15">
      <c r="A42" s="52"/>
      <c r="B42" s="53"/>
      <c r="C42" s="54"/>
      <c r="D42" s="55"/>
      <c r="E42" s="55"/>
      <c r="F42" s="55"/>
      <c r="G42" s="56"/>
      <c r="H42" s="16" t="str">
        <f t="shared" si="2"/>
        <v/>
      </c>
      <c r="I42" s="65"/>
      <c r="J42" s="17" t="str">
        <f t="shared" si="0"/>
        <v/>
      </c>
      <c r="K42" s="69"/>
      <c r="L42" s="69"/>
      <c r="M42" s="55"/>
      <c r="N42" s="70"/>
      <c r="O42" s="71"/>
    </row>
    <row r="43" spans="1:15">
      <c r="A43" s="52"/>
      <c r="B43" s="53"/>
      <c r="C43" s="54"/>
      <c r="D43" s="55"/>
      <c r="E43" s="55"/>
      <c r="F43" s="55"/>
      <c r="G43" s="56"/>
      <c r="H43" s="16" t="str">
        <f t="shared" si="2"/>
        <v/>
      </c>
      <c r="I43" s="65"/>
      <c r="J43" s="17" t="str">
        <f t="shared" si="0"/>
        <v/>
      </c>
      <c r="K43" s="69"/>
      <c r="L43" s="69"/>
      <c r="M43" s="55"/>
      <c r="N43" s="70"/>
      <c r="O43" s="71"/>
    </row>
    <row r="44" spans="1:15">
      <c r="A44" s="52"/>
      <c r="B44" s="53"/>
      <c r="C44" s="54"/>
      <c r="D44" s="55"/>
      <c r="E44" s="55"/>
      <c r="F44" s="55"/>
      <c r="G44" s="56"/>
      <c r="H44" s="16" t="str">
        <f t="shared" si="2"/>
        <v/>
      </c>
      <c r="I44" s="65"/>
      <c r="J44" s="17" t="str">
        <f t="shared" si="0"/>
        <v/>
      </c>
      <c r="K44" s="69"/>
      <c r="L44" s="69"/>
      <c r="M44" s="55"/>
      <c r="N44" s="70"/>
      <c r="O44" s="71"/>
    </row>
    <row r="45" spans="1:15">
      <c r="A45" s="52"/>
      <c r="B45" s="53"/>
      <c r="C45" s="54"/>
      <c r="D45" s="55"/>
      <c r="E45" s="55"/>
      <c r="F45" s="55"/>
      <c r="G45" s="56"/>
      <c r="H45" s="16" t="str">
        <f t="shared" si="2"/>
        <v/>
      </c>
      <c r="I45" s="65"/>
      <c r="J45" s="17" t="str">
        <f t="shared" si="0"/>
        <v/>
      </c>
      <c r="K45" s="69"/>
      <c r="L45" s="69"/>
      <c r="M45" s="55"/>
      <c r="N45" s="70"/>
      <c r="O45" s="71"/>
    </row>
    <row r="46" spans="1:15">
      <c r="A46" s="52"/>
      <c r="B46" s="53"/>
      <c r="C46" s="54"/>
      <c r="D46" s="55"/>
      <c r="E46" s="55"/>
      <c r="F46" s="55"/>
      <c r="G46" s="56"/>
      <c r="H46" s="16" t="str">
        <f t="shared" si="2"/>
        <v/>
      </c>
      <c r="I46" s="65"/>
      <c r="J46" s="17" t="str">
        <f t="shared" si="0"/>
        <v/>
      </c>
      <c r="K46" s="69"/>
      <c r="L46" s="69"/>
      <c r="M46" s="55"/>
      <c r="N46" s="70"/>
      <c r="O46" s="71"/>
    </row>
    <row r="47" spans="1:15">
      <c r="A47" s="52"/>
      <c r="B47" s="53"/>
      <c r="C47" s="54"/>
      <c r="D47" s="55"/>
      <c r="E47" s="55"/>
      <c r="F47" s="55"/>
      <c r="G47" s="56"/>
      <c r="H47" s="16" t="str">
        <f t="shared" si="2"/>
        <v/>
      </c>
      <c r="I47" s="65"/>
      <c r="J47" s="17" t="str">
        <f t="shared" si="0"/>
        <v/>
      </c>
      <c r="K47" s="69"/>
      <c r="L47" s="69"/>
      <c r="M47" s="55"/>
      <c r="N47" s="70"/>
      <c r="O47" s="71"/>
    </row>
    <row r="48" spans="1:15">
      <c r="A48" s="52"/>
      <c r="B48" s="53"/>
      <c r="C48" s="54"/>
      <c r="D48" s="55"/>
      <c r="E48" s="55"/>
      <c r="F48" s="55"/>
      <c r="G48" s="56"/>
      <c r="H48" s="16" t="str">
        <f t="shared" si="2"/>
        <v/>
      </c>
      <c r="I48" s="65"/>
      <c r="J48" s="17" t="str">
        <f t="shared" si="0"/>
        <v/>
      </c>
      <c r="K48" s="69"/>
      <c r="L48" s="69"/>
      <c r="M48" s="55"/>
      <c r="N48" s="70"/>
      <c r="O48" s="71"/>
    </row>
    <row r="49" spans="1:15">
      <c r="A49" s="52"/>
      <c r="B49" s="58"/>
      <c r="C49" s="54"/>
      <c r="D49" s="55"/>
      <c r="E49" s="55"/>
      <c r="F49" s="55"/>
      <c r="G49" s="56"/>
      <c r="H49" s="16" t="str">
        <f t="shared" si="2"/>
        <v/>
      </c>
      <c r="I49" s="65"/>
      <c r="J49" s="17" t="str">
        <f t="shared" si="0"/>
        <v/>
      </c>
      <c r="K49" s="69"/>
      <c r="L49" s="69"/>
      <c r="M49" s="55"/>
      <c r="N49" s="70"/>
      <c r="O49" s="71"/>
    </row>
    <row r="50" spans="1:15">
      <c r="A50" s="52"/>
      <c r="B50" s="57"/>
      <c r="C50" s="54"/>
      <c r="D50" s="55"/>
      <c r="E50" s="55"/>
      <c r="F50" s="55"/>
      <c r="G50" s="56"/>
      <c r="H50" s="16" t="str">
        <f t="shared" si="2"/>
        <v/>
      </c>
      <c r="I50" s="65"/>
      <c r="J50" s="17" t="str">
        <f t="shared" si="0"/>
        <v/>
      </c>
      <c r="K50" s="69"/>
      <c r="L50" s="69"/>
      <c r="M50" s="55"/>
      <c r="N50" s="70"/>
      <c r="O50" s="71"/>
    </row>
    <row r="51" spans="1:15">
      <c r="A51" s="52"/>
      <c r="B51" s="57"/>
      <c r="C51" s="54"/>
      <c r="D51" s="55"/>
      <c r="E51" s="55"/>
      <c r="F51" s="55"/>
      <c r="G51" s="56"/>
      <c r="H51" s="16" t="str">
        <f t="shared" si="2"/>
        <v/>
      </c>
      <c r="I51" s="65"/>
      <c r="J51" s="17" t="str">
        <f t="shared" si="0"/>
        <v/>
      </c>
      <c r="K51" s="69"/>
      <c r="L51" s="69"/>
      <c r="M51" s="55"/>
      <c r="N51" s="70"/>
      <c r="O51" s="71"/>
    </row>
    <row r="52" spans="1:15">
      <c r="A52" s="52"/>
      <c r="B52" s="57"/>
      <c r="C52" s="54"/>
      <c r="D52" s="55"/>
      <c r="E52" s="55"/>
      <c r="F52" s="55"/>
      <c r="G52" s="56"/>
      <c r="H52" s="16" t="str">
        <f t="shared" si="2"/>
        <v/>
      </c>
      <c r="I52" s="65"/>
      <c r="J52" s="17" t="str">
        <f t="shared" si="0"/>
        <v/>
      </c>
      <c r="K52" s="69"/>
      <c r="L52" s="69"/>
      <c r="M52" s="55"/>
      <c r="N52" s="70"/>
      <c r="O52" s="71"/>
    </row>
    <row r="53" spans="1:15">
      <c r="A53" s="52"/>
      <c r="B53" s="53"/>
      <c r="C53" s="54"/>
      <c r="D53" s="55"/>
      <c r="E53" s="55"/>
      <c r="F53" s="55"/>
      <c r="G53" s="56"/>
      <c r="H53" s="16" t="str">
        <f t="shared" si="2"/>
        <v/>
      </c>
      <c r="I53" s="65"/>
      <c r="J53" s="17" t="str">
        <f t="shared" si="0"/>
        <v/>
      </c>
      <c r="K53" s="69"/>
      <c r="L53" s="69"/>
      <c r="M53" s="55"/>
      <c r="N53" s="70"/>
      <c r="O53" s="71"/>
    </row>
    <row r="54" spans="1:15">
      <c r="A54" s="52"/>
      <c r="B54" s="53"/>
      <c r="C54" s="54"/>
      <c r="D54" s="55"/>
      <c r="E54" s="55"/>
      <c r="F54" s="55"/>
      <c r="G54" s="56"/>
      <c r="H54" s="16" t="str">
        <f t="shared" si="2"/>
        <v/>
      </c>
      <c r="I54" s="65"/>
      <c r="J54" s="17" t="str">
        <f t="shared" si="0"/>
        <v/>
      </c>
      <c r="K54" s="69"/>
      <c r="L54" s="69"/>
      <c r="M54" s="55"/>
      <c r="N54" s="70"/>
      <c r="O54" s="71"/>
    </row>
    <row r="55" spans="1:15">
      <c r="A55" s="52"/>
      <c r="B55" s="53"/>
      <c r="C55" s="54"/>
      <c r="D55" s="55"/>
      <c r="E55" s="55"/>
      <c r="F55" s="55"/>
      <c r="G55" s="56"/>
      <c r="H55" s="16" t="str">
        <f t="shared" si="2"/>
        <v/>
      </c>
      <c r="I55" s="65"/>
      <c r="J55" s="17" t="str">
        <f t="shared" si="0"/>
        <v/>
      </c>
      <c r="K55" s="69"/>
      <c r="L55" s="69"/>
      <c r="M55" s="55"/>
      <c r="N55" s="70"/>
      <c r="O55" s="71"/>
    </row>
    <row r="56" spans="1:15">
      <c r="A56" s="52"/>
      <c r="B56" s="53"/>
      <c r="C56" s="54"/>
      <c r="D56" s="55"/>
      <c r="E56" s="55"/>
      <c r="F56" s="55"/>
      <c r="G56" s="56"/>
      <c r="H56" s="16" t="str">
        <f t="shared" si="2"/>
        <v/>
      </c>
      <c r="I56" s="65"/>
      <c r="J56" s="17" t="str">
        <f t="shared" si="0"/>
        <v/>
      </c>
      <c r="K56" s="69"/>
      <c r="L56" s="69"/>
      <c r="M56" s="55"/>
      <c r="N56" s="70"/>
      <c r="O56" s="71"/>
    </row>
    <row r="57" spans="1:15">
      <c r="A57" s="52"/>
      <c r="B57" s="53"/>
      <c r="C57" s="54"/>
      <c r="D57" s="55"/>
      <c r="E57" s="55"/>
      <c r="F57" s="55"/>
      <c r="G57" s="56"/>
      <c r="H57" s="16" t="str">
        <f t="shared" si="2"/>
        <v/>
      </c>
      <c r="I57" s="65"/>
      <c r="J57" s="17" t="str">
        <f t="shared" si="0"/>
        <v/>
      </c>
      <c r="K57" s="69"/>
      <c r="L57" s="69"/>
      <c r="M57" s="55"/>
      <c r="N57" s="70"/>
      <c r="O57" s="71"/>
    </row>
    <row r="58" spans="1:15">
      <c r="A58" s="52"/>
      <c r="B58" s="53"/>
      <c r="C58" s="54"/>
      <c r="D58" s="55"/>
      <c r="E58" s="55"/>
      <c r="F58" s="55"/>
      <c r="G58" s="56"/>
      <c r="H58" s="16" t="str">
        <f t="shared" si="2"/>
        <v/>
      </c>
      <c r="I58" s="65"/>
      <c r="J58" s="17" t="str">
        <f t="shared" si="0"/>
        <v/>
      </c>
      <c r="K58" s="69"/>
      <c r="L58" s="69"/>
      <c r="M58" s="55"/>
      <c r="N58" s="70"/>
      <c r="O58" s="71"/>
    </row>
    <row r="59" spans="1:15">
      <c r="A59" s="52"/>
      <c r="B59" s="53"/>
      <c r="C59" s="54"/>
      <c r="D59" s="55"/>
      <c r="E59" s="55"/>
      <c r="F59" s="55"/>
      <c r="G59" s="56"/>
      <c r="H59" s="16" t="str">
        <f t="shared" si="2"/>
        <v/>
      </c>
      <c r="I59" s="65"/>
      <c r="J59" s="17" t="str">
        <f t="shared" si="0"/>
        <v/>
      </c>
      <c r="K59" s="69"/>
      <c r="L59" s="69"/>
      <c r="M59" s="55"/>
      <c r="N59" s="70"/>
      <c r="O59" s="71"/>
    </row>
    <row r="60" spans="1:15">
      <c r="A60" s="52"/>
      <c r="B60" s="53"/>
      <c r="C60" s="54"/>
      <c r="D60" s="55"/>
      <c r="E60" s="55"/>
      <c r="F60" s="55"/>
      <c r="G60" s="56"/>
      <c r="H60" s="16" t="str">
        <f t="shared" si="2"/>
        <v/>
      </c>
      <c r="I60" s="65"/>
      <c r="J60" s="17" t="str">
        <f t="shared" si="0"/>
        <v/>
      </c>
      <c r="K60" s="69"/>
      <c r="L60" s="69"/>
      <c r="M60" s="55"/>
      <c r="N60" s="70"/>
      <c r="O60" s="71"/>
    </row>
    <row r="61" spans="1:15">
      <c r="A61" s="52"/>
      <c r="B61" s="53"/>
      <c r="C61" s="54"/>
      <c r="D61" s="55"/>
      <c r="E61" s="55"/>
      <c r="F61" s="55"/>
      <c r="G61" s="56"/>
      <c r="H61" s="16" t="str">
        <f t="shared" si="2"/>
        <v/>
      </c>
      <c r="I61" s="65"/>
      <c r="J61" s="17" t="str">
        <f t="shared" si="0"/>
        <v/>
      </c>
      <c r="K61" s="69"/>
      <c r="L61" s="69"/>
      <c r="M61" s="55"/>
      <c r="N61" s="70"/>
      <c r="O61" s="71"/>
    </row>
    <row r="62" spans="1:15">
      <c r="A62" s="52"/>
      <c r="B62" s="58"/>
      <c r="C62" s="54"/>
      <c r="D62" s="55"/>
      <c r="E62" s="55"/>
      <c r="F62" s="55"/>
      <c r="G62" s="56"/>
      <c r="H62" s="16" t="str">
        <f t="shared" si="2"/>
        <v/>
      </c>
      <c r="I62" s="65"/>
      <c r="J62" s="17" t="str">
        <f t="shared" si="0"/>
        <v/>
      </c>
      <c r="K62" s="69"/>
      <c r="L62" s="69"/>
      <c r="M62" s="55"/>
      <c r="N62" s="70"/>
      <c r="O62" s="71"/>
    </row>
    <row r="63" spans="1:15">
      <c r="A63" s="52"/>
      <c r="B63" s="57"/>
      <c r="C63" s="54"/>
      <c r="D63" s="55"/>
      <c r="E63" s="55"/>
      <c r="F63" s="55"/>
      <c r="G63" s="56"/>
      <c r="H63" s="16" t="str">
        <f t="shared" si="2"/>
        <v/>
      </c>
      <c r="I63" s="65"/>
      <c r="J63" s="17" t="str">
        <f t="shared" si="0"/>
        <v/>
      </c>
      <c r="K63" s="69"/>
      <c r="L63" s="69"/>
      <c r="M63" s="55"/>
      <c r="N63" s="70"/>
      <c r="O63" s="71"/>
    </row>
    <row r="64" spans="1:15">
      <c r="A64" s="52"/>
      <c r="B64" s="57"/>
      <c r="C64" s="54"/>
      <c r="D64" s="55"/>
      <c r="E64" s="55"/>
      <c r="F64" s="55"/>
      <c r="G64" s="56"/>
      <c r="H64" s="16" t="str">
        <f t="shared" si="2"/>
        <v/>
      </c>
      <c r="I64" s="65"/>
      <c r="J64" s="17" t="str">
        <f t="shared" si="0"/>
        <v/>
      </c>
      <c r="K64" s="69"/>
      <c r="L64" s="69"/>
      <c r="M64" s="55"/>
      <c r="N64" s="70"/>
      <c r="O64" s="71"/>
    </row>
    <row r="65" spans="1:15">
      <c r="A65" s="52"/>
      <c r="B65" s="57"/>
      <c r="C65" s="54"/>
      <c r="D65" s="55"/>
      <c r="E65" s="55"/>
      <c r="F65" s="55"/>
      <c r="G65" s="56"/>
      <c r="H65" s="16" t="str">
        <f t="shared" si="2"/>
        <v/>
      </c>
      <c r="I65" s="65"/>
      <c r="J65" s="17" t="str">
        <f t="shared" si="0"/>
        <v/>
      </c>
      <c r="K65" s="69"/>
      <c r="L65" s="69"/>
      <c r="M65" s="55"/>
      <c r="N65" s="70"/>
      <c r="O65" s="71"/>
    </row>
    <row r="66" spans="1:15">
      <c r="A66" s="52"/>
      <c r="B66" s="53"/>
      <c r="C66" s="54"/>
      <c r="D66" s="55"/>
      <c r="E66" s="55"/>
      <c r="F66" s="55"/>
      <c r="G66" s="56"/>
      <c r="H66" s="16" t="str">
        <f t="shared" si="2"/>
        <v/>
      </c>
      <c r="I66" s="65"/>
      <c r="J66" s="17" t="str">
        <f t="shared" si="0"/>
        <v/>
      </c>
      <c r="K66" s="69"/>
      <c r="L66" s="69"/>
      <c r="M66" s="55"/>
      <c r="N66" s="70"/>
      <c r="O66" s="71"/>
    </row>
    <row r="67" spans="1:15">
      <c r="A67" s="52"/>
      <c r="B67" s="53"/>
      <c r="C67" s="54"/>
      <c r="D67" s="55"/>
      <c r="E67" s="55"/>
      <c r="F67" s="55"/>
      <c r="G67" s="56"/>
      <c r="H67" s="16" t="str">
        <f t="shared" si="2"/>
        <v/>
      </c>
      <c r="I67" s="65"/>
      <c r="J67" s="17" t="str">
        <f t="shared" si="0"/>
        <v/>
      </c>
      <c r="K67" s="69"/>
      <c r="L67" s="69"/>
      <c r="M67" s="55"/>
      <c r="N67" s="70"/>
      <c r="O67" s="71"/>
    </row>
    <row r="68" spans="1:15">
      <c r="A68" s="52"/>
      <c r="B68" s="53"/>
      <c r="C68" s="54"/>
      <c r="D68" s="55"/>
      <c r="E68" s="55"/>
      <c r="F68" s="55"/>
      <c r="G68" s="56"/>
      <c r="H68" s="16" t="str">
        <f t="shared" si="2"/>
        <v/>
      </c>
      <c r="I68" s="65"/>
      <c r="J68" s="17" t="str">
        <f t="shared" si="0"/>
        <v/>
      </c>
      <c r="K68" s="69"/>
      <c r="L68" s="69"/>
      <c r="M68" s="55"/>
      <c r="N68" s="70"/>
      <c r="O68" s="71"/>
    </row>
    <row r="69" spans="1:15">
      <c r="A69" s="52"/>
      <c r="B69" s="53"/>
      <c r="C69" s="54"/>
      <c r="D69" s="55"/>
      <c r="E69" s="55"/>
      <c r="F69" s="55"/>
      <c r="G69" s="56"/>
      <c r="H69" s="16" t="str">
        <f t="shared" si="2"/>
        <v/>
      </c>
      <c r="I69" s="65"/>
      <c r="J69" s="17" t="str">
        <f t="shared" ref="J69" si="3">IF(I69="AB","AB",IF(I69="NE","NE",IF(I69="","",I69/5)))</f>
        <v/>
      </c>
      <c r="K69" s="69"/>
      <c r="L69" s="69"/>
      <c r="M69" s="55"/>
      <c r="N69" s="70"/>
      <c r="O69" s="71"/>
    </row>
    <row r="70" spans="1:15">
      <c r="A70" s="52"/>
      <c r="B70" s="53"/>
      <c r="C70" s="54"/>
      <c r="D70" s="55"/>
      <c r="E70" s="55"/>
      <c r="F70" s="55"/>
      <c r="G70" s="56"/>
      <c r="H70" s="16" t="str">
        <f t="shared" si="2"/>
        <v/>
      </c>
      <c r="I70" s="65"/>
      <c r="J70" s="17" t="str">
        <f t="shared" ref="J70:J87" si="4">IF(I70="AB","AB",IF(I70="NE","NE",IF(I70="","",I70/5)))</f>
        <v/>
      </c>
      <c r="K70" s="69"/>
      <c r="L70" s="69"/>
      <c r="M70" s="55"/>
      <c r="N70" s="70"/>
      <c r="O70" s="71"/>
    </row>
    <row r="71" spans="1:15">
      <c r="A71" s="52"/>
      <c r="B71" s="53"/>
      <c r="C71" s="54"/>
      <c r="D71" s="55"/>
      <c r="E71" s="55"/>
      <c r="F71" s="55"/>
      <c r="G71" s="56"/>
      <c r="H71" s="16" t="str">
        <f t="shared" si="2"/>
        <v/>
      </c>
      <c r="I71" s="65"/>
      <c r="J71" s="17" t="str">
        <f t="shared" si="4"/>
        <v/>
      </c>
      <c r="K71" s="69"/>
      <c r="L71" s="69"/>
      <c r="M71" s="55"/>
      <c r="N71" s="70"/>
      <c r="O71" s="71"/>
    </row>
    <row r="72" spans="1:15">
      <c r="A72" s="52"/>
      <c r="B72" s="53"/>
      <c r="C72" s="54"/>
      <c r="D72" s="55"/>
      <c r="E72" s="55"/>
      <c r="F72" s="55"/>
      <c r="G72" s="56"/>
      <c r="H72" s="16" t="str">
        <f t="shared" si="2"/>
        <v/>
      </c>
      <c r="I72" s="65"/>
      <c r="J72" s="17" t="str">
        <f t="shared" si="4"/>
        <v/>
      </c>
      <c r="K72" s="69"/>
      <c r="L72" s="69"/>
      <c r="M72" s="55"/>
      <c r="N72" s="70"/>
      <c r="O72" s="71"/>
    </row>
    <row r="73" spans="1:15">
      <c r="A73" s="52"/>
      <c r="B73" s="53"/>
      <c r="C73" s="54"/>
      <c r="D73" s="55"/>
      <c r="E73" s="55"/>
      <c r="F73" s="55"/>
      <c r="G73" s="56"/>
      <c r="H73" s="16" t="str">
        <f t="shared" si="2"/>
        <v/>
      </c>
      <c r="I73" s="65"/>
      <c r="J73" s="17" t="str">
        <f t="shared" si="4"/>
        <v/>
      </c>
      <c r="K73" s="69"/>
      <c r="L73" s="69"/>
      <c r="M73" s="55"/>
      <c r="N73" s="70"/>
      <c r="O73" s="71"/>
    </row>
    <row r="74" spans="1:15">
      <c r="A74" s="52"/>
      <c r="B74" s="53"/>
      <c r="C74" s="54"/>
      <c r="D74" s="55"/>
      <c r="E74" s="55"/>
      <c r="F74" s="55"/>
      <c r="G74" s="56"/>
      <c r="H74" s="16" t="str">
        <f t="shared" ref="H74:H87" si="5">IF(G74="AB","AB",IF(G74="NE","NE",IF(G74="","",G74*3)))</f>
        <v/>
      </c>
      <c r="I74" s="65"/>
      <c r="J74" s="17" t="str">
        <f t="shared" si="4"/>
        <v/>
      </c>
      <c r="K74" s="69"/>
      <c r="L74" s="69"/>
      <c r="M74" s="55"/>
      <c r="N74" s="70"/>
      <c r="O74" s="71"/>
    </row>
    <row r="75" spans="1:15">
      <c r="A75" s="52"/>
      <c r="B75" s="58"/>
      <c r="C75" s="54"/>
      <c r="D75" s="55"/>
      <c r="E75" s="55"/>
      <c r="F75" s="55"/>
      <c r="G75" s="56"/>
      <c r="H75" s="16" t="str">
        <f t="shared" si="5"/>
        <v/>
      </c>
      <c r="I75" s="65"/>
      <c r="J75" s="17" t="str">
        <f t="shared" si="4"/>
        <v/>
      </c>
      <c r="K75" s="69"/>
      <c r="L75" s="69"/>
      <c r="M75" s="55"/>
      <c r="N75" s="70"/>
      <c r="O75" s="71"/>
    </row>
    <row r="76" spans="1:15">
      <c r="A76" s="52"/>
      <c r="B76" s="57"/>
      <c r="C76" s="54"/>
      <c r="D76" s="55"/>
      <c r="E76" s="55"/>
      <c r="F76" s="55"/>
      <c r="G76" s="56"/>
      <c r="H76" s="16" t="str">
        <f t="shared" si="5"/>
        <v/>
      </c>
      <c r="I76" s="65"/>
      <c r="J76" s="17" t="str">
        <f t="shared" si="4"/>
        <v/>
      </c>
      <c r="K76" s="69"/>
      <c r="L76" s="69"/>
      <c r="M76" s="55"/>
      <c r="N76" s="70"/>
      <c r="O76" s="71"/>
    </row>
    <row r="77" spans="1:15">
      <c r="A77" s="52"/>
      <c r="B77" s="57"/>
      <c r="C77" s="54"/>
      <c r="D77" s="55"/>
      <c r="E77" s="55"/>
      <c r="F77" s="55"/>
      <c r="G77" s="56"/>
      <c r="H77" s="16" t="str">
        <f t="shared" si="5"/>
        <v/>
      </c>
      <c r="I77" s="65"/>
      <c r="J77" s="17" t="str">
        <f t="shared" si="4"/>
        <v/>
      </c>
      <c r="K77" s="69"/>
      <c r="L77" s="69"/>
      <c r="M77" s="55"/>
      <c r="N77" s="70"/>
      <c r="O77" s="71"/>
    </row>
    <row r="78" spans="1:15">
      <c r="A78" s="52"/>
      <c r="B78" s="57"/>
      <c r="C78" s="54"/>
      <c r="D78" s="55"/>
      <c r="E78" s="55"/>
      <c r="F78" s="55"/>
      <c r="G78" s="56"/>
      <c r="H78" s="16" t="str">
        <f t="shared" si="5"/>
        <v/>
      </c>
      <c r="I78" s="65"/>
      <c r="J78" s="17" t="str">
        <f t="shared" si="4"/>
        <v/>
      </c>
      <c r="K78" s="69"/>
      <c r="L78" s="69"/>
      <c r="M78" s="55"/>
      <c r="N78" s="70"/>
      <c r="O78" s="71"/>
    </row>
    <row r="79" spans="1:15">
      <c r="A79" s="52"/>
      <c r="B79" s="53"/>
      <c r="C79" s="54"/>
      <c r="D79" s="55"/>
      <c r="E79" s="55"/>
      <c r="F79" s="55"/>
      <c r="G79" s="56"/>
      <c r="H79" s="16" t="str">
        <f t="shared" si="5"/>
        <v/>
      </c>
      <c r="I79" s="65"/>
      <c r="J79" s="17" t="str">
        <f t="shared" si="4"/>
        <v/>
      </c>
      <c r="K79" s="69"/>
      <c r="L79" s="69"/>
      <c r="M79" s="55"/>
      <c r="N79" s="70"/>
      <c r="O79" s="71"/>
    </row>
    <row r="80" spans="1:15">
      <c r="A80" s="52"/>
      <c r="B80" s="53"/>
      <c r="C80" s="54"/>
      <c r="D80" s="55"/>
      <c r="E80" s="55"/>
      <c r="F80" s="55"/>
      <c r="G80" s="56"/>
      <c r="H80" s="16" t="str">
        <f t="shared" si="5"/>
        <v/>
      </c>
      <c r="I80" s="65"/>
      <c r="J80" s="17" t="str">
        <f t="shared" si="4"/>
        <v/>
      </c>
      <c r="K80" s="69"/>
      <c r="L80" s="69"/>
      <c r="M80" s="55"/>
      <c r="N80" s="70"/>
      <c r="O80" s="71"/>
    </row>
    <row r="81" spans="1:15">
      <c r="A81" s="52"/>
      <c r="B81" s="53"/>
      <c r="C81" s="54"/>
      <c r="D81" s="55"/>
      <c r="E81" s="55"/>
      <c r="F81" s="55"/>
      <c r="G81" s="56"/>
      <c r="H81" s="16" t="str">
        <f t="shared" si="5"/>
        <v/>
      </c>
      <c r="I81" s="65"/>
      <c r="J81" s="17" t="str">
        <f t="shared" si="4"/>
        <v/>
      </c>
      <c r="K81" s="69"/>
      <c r="L81" s="69"/>
      <c r="M81" s="55"/>
      <c r="N81" s="70"/>
      <c r="O81" s="71"/>
    </row>
    <row r="82" spans="1:15">
      <c r="A82" s="52"/>
      <c r="B82" s="53"/>
      <c r="C82" s="54"/>
      <c r="D82" s="55"/>
      <c r="E82" s="55"/>
      <c r="F82" s="55"/>
      <c r="G82" s="56"/>
      <c r="H82" s="16" t="str">
        <f t="shared" si="5"/>
        <v/>
      </c>
      <c r="I82" s="65"/>
      <c r="J82" s="17" t="str">
        <f t="shared" si="4"/>
        <v/>
      </c>
      <c r="K82" s="69"/>
      <c r="L82" s="69"/>
      <c r="M82" s="55"/>
      <c r="N82" s="70"/>
      <c r="O82" s="71"/>
    </row>
    <row r="83" spans="1:15">
      <c r="A83" s="52"/>
      <c r="B83" s="53"/>
      <c r="C83" s="54"/>
      <c r="D83" s="55"/>
      <c r="E83" s="55"/>
      <c r="F83" s="55"/>
      <c r="G83" s="56"/>
      <c r="H83" s="16" t="str">
        <f t="shared" si="5"/>
        <v/>
      </c>
      <c r="I83" s="65"/>
      <c r="J83" s="17" t="str">
        <f t="shared" si="4"/>
        <v/>
      </c>
      <c r="K83" s="69"/>
      <c r="L83" s="69"/>
      <c r="M83" s="55"/>
      <c r="N83" s="70"/>
      <c r="O83" s="71"/>
    </row>
    <row r="84" spans="1:15">
      <c r="A84" s="52"/>
      <c r="B84" s="53"/>
      <c r="C84" s="54"/>
      <c r="D84" s="55"/>
      <c r="E84" s="55"/>
      <c r="F84" s="55"/>
      <c r="G84" s="56"/>
      <c r="H84" s="16" t="str">
        <f t="shared" si="5"/>
        <v/>
      </c>
      <c r="I84" s="65"/>
      <c r="J84" s="17" t="str">
        <f t="shared" si="4"/>
        <v/>
      </c>
      <c r="K84" s="69"/>
      <c r="L84" s="69"/>
      <c r="M84" s="55"/>
      <c r="N84" s="70"/>
      <c r="O84" s="71"/>
    </row>
    <row r="85" spans="1:15">
      <c r="A85" s="52"/>
      <c r="B85" s="53"/>
      <c r="C85" s="54"/>
      <c r="D85" s="55"/>
      <c r="E85" s="55"/>
      <c r="F85" s="55"/>
      <c r="G85" s="56"/>
      <c r="H85" s="16" t="str">
        <f t="shared" si="5"/>
        <v/>
      </c>
      <c r="I85" s="65"/>
      <c r="J85" s="17" t="str">
        <f t="shared" si="4"/>
        <v/>
      </c>
      <c r="K85" s="69"/>
      <c r="L85" s="69"/>
      <c r="M85" s="55"/>
      <c r="N85" s="70"/>
      <c r="O85" s="71"/>
    </row>
    <row r="86" spans="1:15">
      <c r="A86" s="52"/>
      <c r="B86" s="53"/>
      <c r="C86" s="54"/>
      <c r="D86" s="55"/>
      <c r="E86" s="55"/>
      <c r="F86" s="55"/>
      <c r="G86" s="56"/>
      <c r="H86" s="16" t="str">
        <f t="shared" si="5"/>
        <v/>
      </c>
      <c r="I86" s="65"/>
      <c r="J86" s="17" t="str">
        <f t="shared" si="4"/>
        <v/>
      </c>
      <c r="K86" s="69"/>
      <c r="L86" s="69"/>
      <c r="M86" s="55"/>
      <c r="N86" s="70"/>
      <c r="O86" s="71"/>
    </row>
    <row r="87" spans="1:15">
      <c r="A87" s="59"/>
      <c r="B87" s="60"/>
      <c r="C87" s="61"/>
      <c r="D87" s="62"/>
      <c r="E87" s="62"/>
      <c r="F87" s="62"/>
      <c r="G87" s="63"/>
      <c r="H87" s="18" t="str">
        <f t="shared" si="5"/>
        <v/>
      </c>
      <c r="I87" s="66"/>
      <c r="J87" s="19" t="str">
        <f t="shared" si="4"/>
        <v/>
      </c>
      <c r="K87" s="72"/>
      <c r="L87" s="72"/>
      <c r="M87" s="62"/>
      <c r="N87" s="73"/>
      <c r="O87" s="74"/>
    </row>
  </sheetData>
  <sheetProtection password="C366" sheet="1" objects="1" scenarios="1"/>
  <mergeCells count="2">
    <mergeCell ref="A1:M2"/>
    <mergeCell ref="C3:G3"/>
  </mergeCells>
  <conditionalFormatting sqref="G5:G87">
    <cfRule type="cellIs" dxfId="9" priority="3" stopIfTrue="1" operator="lessThan">
      <formula>10</formula>
    </cfRule>
  </conditionalFormatting>
  <conditionalFormatting sqref="J5:J87">
    <cfRule type="cellIs" dxfId="8" priority="2" stopIfTrue="1" operator="lessThan">
      <formula>10</formula>
    </cfRule>
  </conditionalFormatting>
  <dataValidations count="2">
    <dataValidation type="whole" allowBlank="1" showDropDown="1" showInputMessage="1" showErrorMessage="1" sqref="K5:K87">
      <formula1>1</formula1>
      <formula2>3</formula2>
    </dataValidation>
    <dataValidation type="list" allowBlank="1" showInputMessage="1" showErrorMessage="1" sqref="D5:D87">
      <formula1>"I,S"</formula1>
    </dataValidation>
  </dataValidations>
  <pageMargins left="0.70866141732283472" right="0.70866141732283472" top="0.74803149606299213" bottom="0.74803149606299213" header="0.31496062992125984" footer="0.31496062992125984"/>
  <pageSetup paperSize="8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90" workbookViewId="0">
      <selection activeCell="K16" sqref="K16"/>
    </sheetView>
  </sheetViews>
  <sheetFormatPr baseColWidth="10" defaultRowHeight="18.75"/>
  <cols>
    <col min="1" max="1" width="13.796875" customWidth="1"/>
    <col min="6" max="6" width="12.8984375" customWidth="1"/>
    <col min="257" max="257" width="13.796875" customWidth="1"/>
    <col min="262" max="262" width="12.8984375" customWidth="1"/>
    <col min="513" max="513" width="13.796875" customWidth="1"/>
    <col min="518" max="518" width="12.8984375" customWidth="1"/>
    <col min="769" max="769" width="13.796875" customWidth="1"/>
    <col min="774" max="774" width="12.8984375" customWidth="1"/>
    <col min="1025" max="1025" width="13.796875" customWidth="1"/>
    <col min="1030" max="1030" width="12.8984375" customWidth="1"/>
    <col min="1281" max="1281" width="13.796875" customWidth="1"/>
    <col min="1286" max="1286" width="12.8984375" customWidth="1"/>
    <col min="1537" max="1537" width="13.796875" customWidth="1"/>
    <col min="1542" max="1542" width="12.8984375" customWidth="1"/>
    <col min="1793" max="1793" width="13.796875" customWidth="1"/>
    <col min="1798" max="1798" width="12.8984375" customWidth="1"/>
    <col min="2049" max="2049" width="13.796875" customWidth="1"/>
    <col min="2054" max="2054" width="12.8984375" customWidth="1"/>
    <col min="2305" max="2305" width="13.796875" customWidth="1"/>
    <col min="2310" max="2310" width="12.8984375" customWidth="1"/>
    <col min="2561" max="2561" width="13.796875" customWidth="1"/>
    <col min="2566" max="2566" width="12.8984375" customWidth="1"/>
    <col min="2817" max="2817" width="13.796875" customWidth="1"/>
    <col min="2822" max="2822" width="12.8984375" customWidth="1"/>
    <col min="3073" max="3073" width="13.796875" customWidth="1"/>
    <col min="3078" max="3078" width="12.8984375" customWidth="1"/>
    <col min="3329" max="3329" width="13.796875" customWidth="1"/>
    <col min="3334" max="3334" width="12.8984375" customWidth="1"/>
    <col min="3585" max="3585" width="13.796875" customWidth="1"/>
    <col min="3590" max="3590" width="12.8984375" customWidth="1"/>
    <col min="3841" max="3841" width="13.796875" customWidth="1"/>
    <col min="3846" max="3846" width="12.8984375" customWidth="1"/>
    <col min="4097" max="4097" width="13.796875" customWidth="1"/>
    <col min="4102" max="4102" width="12.8984375" customWidth="1"/>
    <col min="4353" max="4353" width="13.796875" customWidth="1"/>
    <col min="4358" max="4358" width="12.8984375" customWidth="1"/>
    <col min="4609" max="4609" width="13.796875" customWidth="1"/>
    <col min="4614" max="4614" width="12.8984375" customWidth="1"/>
    <col min="4865" max="4865" width="13.796875" customWidth="1"/>
    <col min="4870" max="4870" width="12.8984375" customWidth="1"/>
    <col min="5121" max="5121" width="13.796875" customWidth="1"/>
    <col min="5126" max="5126" width="12.8984375" customWidth="1"/>
    <col min="5377" max="5377" width="13.796875" customWidth="1"/>
    <col min="5382" max="5382" width="12.8984375" customWidth="1"/>
    <col min="5633" max="5633" width="13.796875" customWidth="1"/>
    <col min="5638" max="5638" width="12.8984375" customWidth="1"/>
    <col min="5889" max="5889" width="13.796875" customWidth="1"/>
    <col min="5894" max="5894" width="12.8984375" customWidth="1"/>
    <col min="6145" max="6145" width="13.796875" customWidth="1"/>
    <col min="6150" max="6150" width="12.8984375" customWidth="1"/>
    <col min="6401" max="6401" width="13.796875" customWidth="1"/>
    <col min="6406" max="6406" width="12.8984375" customWidth="1"/>
    <col min="6657" max="6657" width="13.796875" customWidth="1"/>
    <col min="6662" max="6662" width="12.8984375" customWidth="1"/>
    <col min="6913" max="6913" width="13.796875" customWidth="1"/>
    <col min="6918" max="6918" width="12.8984375" customWidth="1"/>
    <col min="7169" max="7169" width="13.796875" customWidth="1"/>
    <col min="7174" max="7174" width="12.8984375" customWidth="1"/>
    <col min="7425" max="7425" width="13.796875" customWidth="1"/>
    <col min="7430" max="7430" width="12.8984375" customWidth="1"/>
    <col min="7681" max="7681" width="13.796875" customWidth="1"/>
    <col min="7686" max="7686" width="12.8984375" customWidth="1"/>
    <col min="7937" max="7937" width="13.796875" customWidth="1"/>
    <col min="7942" max="7942" width="12.8984375" customWidth="1"/>
    <col min="8193" max="8193" width="13.796875" customWidth="1"/>
    <col min="8198" max="8198" width="12.8984375" customWidth="1"/>
    <col min="8449" max="8449" width="13.796875" customWidth="1"/>
    <col min="8454" max="8454" width="12.8984375" customWidth="1"/>
    <col min="8705" max="8705" width="13.796875" customWidth="1"/>
    <col min="8710" max="8710" width="12.8984375" customWidth="1"/>
    <col min="8961" max="8961" width="13.796875" customWidth="1"/>
    <col min="8966" max="8966" width="12.8984375" customWidth="1"/>
    <col min="9217" max="9217" width="13.796875" customWidth="1"/>
    <col min="9222" max="9222" width="12.8984375" customWidth="1"/>
    <col min="9473" max="9473" width="13.796875" customWidth="1"/>
    <col min="9478" max="9478" width="12.8984375" customWidth="1"/>
    <col min="9729" max="9729" width="13.796875" customWidth="1"/>
    <col min="9734" max="9734" width="12.8984375" customWidth="1"/>
    <col min="9985" max="9985" width="13.796875" customWidth="1"/>
    <col min="9990" max="9990" width="12.8984375" customWidth="1"/>
    <col min="10241" max="10241" width="13.796875" customWidth="1"/>
    <col min="10246" max="10246" width="12.8984375" customWidth="1"/>
    <col min="10497" max="10497" width="13.796875" customWidth="1"/>
    <col min="10502" max="10502" width="12.8984375" customWidth="1"/>
    <col min="10753" max="10753" width="13.796875" customWidth="1"/>
    <col min="10758" max="10758" width="12.8984375" customWidth="1"/>
    <col min="11009" max="11009" width="13.796875" customWidth="1"/>
    <col min="11014" max="11014" width="12.8984375" customWidth="1"/>
    <col min="11265" max="11265" width="13.796875" customWidth="1"/>
    <col min="11270" max="11270" width="12.8984375" customWidth="1"/>
    <col min="11521" max="11521" width="13.796875" customWidth="1"/>
    <col min="11526" max="11526" width="12.8984375" customWidth="1"/>
    <col min="11777" max="11777" width="13.796875" customWidth="1"/>
    <col min="11782" max="11782" width="12.8984375" customWidth="1"/>
    <col min="12033" max="12033" width="13.796875" customWidth="1"/>
    <col min="12038" max="12038" width="12.8984375" customWidth="1"/>
    <col min="12289" max="12289" width="13.796875" customWidth="1"/>
    <col min="12294" max="12294" width="12.8984375" customWidth="1"/>
    <col min="12545" max="12545" width="13.796875" customWidth="1"/>
    <col min="12550" max="12550" width="12.8984375" customWidth="1"/>
    <col min="12801" max="12801" width="13.796875" customWidth="1"/>
    <col min="12806" max="12806" width="12.8984375" customWidth="1"/>
    <col min="13057" max="13057" width="13.796875" customWidth="1"/>
    <col min="13062" max="13062" width="12.8984375" customWidth="1"/>
    <col min="13313" max="13313" width="13.796875" customWidth="1"/>
    <col min="13318" max="13318" width="12.8984375" customWidth="1"/>
    <col min="13569" max="13569" width="13.796875" customWidth="1"/>
    <col min="13574" max="13574" width="12.8984375" customWidth="1"/>
    <col min="13825" max="13825" width="13.796875" customWidth="1"/>
    <col min="13830" max="13830" width="12.8984375" customWidth="1"/>
    <col min="14081" max="14081" width="13.796875" customWidth="1"/>
    <col min="14086" max="14086" width="12.8984375" customWidth="1"/>
    <col min="14337" max="14337" width="13.796875" customWidth="1"/>
    <col min="14342" max="14342" width="12.8984375" customWidth="1"/>
    <col min="14593" max="14593" width="13.796875" customWidth="1"/>
    <col min="14598" max="14598" width="12.8984375" customWidth="1"/>
    <col min="14849" max="14849" width="13.796875" customWidth="1"/>
    <col min="14854" max="14854" width="12.8984375" customWidth="1"/>
    <col min="15105" max="15105" width="13.796875" customWidth="1"/>
    <col min="15110" max="15110" width="12.8984375" customWidth="1"/>
    <col min="15361" max="15361" width="13.796875" customWidth="1"/>
    <col min="15366" max="15366" width="12.8984375" customWidth="1"/>
    <col min="15617" max="15617" width="13.796875" customWidth="1"/>
    <col min="15622" max="15622" width="12.8984375" customWidth="1"/>
    <col min="15873" max="15873" width="13.796875" customWidth="1"/>
    <col min="15878" max="15878" width="12.8984375" customWidth="1"/>
    <col min="16129" max="16129" width="13.796875" customWidth="1"/>
    <col min="16134" max="16134" width="12.8984375" customWidth="1"/>
  </cols>
  <sheetData>
    <row r="1" spans="1:7">
      <c r="A1" s="20"/>
    </row>
    <row r="2" spans="1:7" ht="23.25">
      <c r="A2" s="3" t="s">
        <v>19</v>
      </c>
    </row>
    <row r="4" spans="1:7">
      <c r="A4" s="21" t="s">
        <v>20</v>
      </c>
      <c r="C4" s="22">
        <f>[1]Récap!D3</f>
        <v>0</v>
      </c>
      <c r="D4" s="23"/>
      <c r="E4" s="23"/>
      <c r="F4" s="21"/>
    </row>
    <row r="5" spans="1:7">
      <c r="F5" s="24" t="s">
        <v>21</v>
      </c>
      <c r="G5" s="25">
        <v>2022</v>
      </c>
    </row>
    <row r="6" spans="1:7">
      <c r="A6" s="38" t="s">
        <v>22</v>
      </c>
      <c r="B6" s="39"/>
      <c r="C6" s="39"/>
      <c r="D6" s="40"/>
      <c r="E6" s="26">
        <f>COUNTA([1]Récap!A5:A87)</f>
        <v>0</v>
      </c>
    </row>
    <row r="7" spans="1:7">
      <c r="A7" s="38" t="s">
        <v>23</v>
      </c>
      <c r="B7" s="39"/>
      <c r="C7" s="39"/>
      <c r="D7" s="40"/>
      <c r="E7" s="16">
        <f>COUNTIF(Récap!$M$5:$M$87,"x")</f>
        <v>0</v>
      </c>
    </row>
    <row r="8" spans="1:7" ht="15" customHeight="1">
      <c r="A8" s="41" t="s">
        <v>24</v>
      </c>
      <c r="B8" s="42"/>
      <c r="C8" s="42"/>
      <c r="D8" s="43"/>
      <c r="E8" s="16">
        <f>COUNTIF(Récap!$L$5:$L$87,"A")</f>
        <v>0</v>
      </c>
    </row>
    <row r="9" spans="1:7">
      <c r="A9" s="41" t="s">
        <v>25</v>
      </c>
      <c r="B9" s="42"/>
      <c r="C9" s="42"/>
      <c r="D9" s="43"/>
      <c r="E9" s="16">
        <f>COUNTIF(Récap!$D$5:$D$87,"I")</f>
        <v>0</v>
      </c>
    </row>
    <row r="10" spans="1:7">
      <c r="A10" s="41" t="s">
        <v>26</v>
      </c>
      <c r="B10" s="42"/>
      <c r="C10" s="42"/>
      <c r="D10" s="43"/>
      <c r="E10" s="16">
        <f>COUNTIF(Récap!$D$5:$D$87,"S")</f>
        <v>0</v>
      </c>
    </row>
    <row r="12" spans="1:7">
      <c r="A12" s="44" t="s">
        <v>27</v>
      </c>
      <c r="B12" s="44"/>
      <c r="C12" s="44"/>
      <c r="E12" s="44" t="s">
        <v>28</v>
      </c>
      <c r="F12" s="44"/>
      <c r="G12" s="44"/>
    </row>
    <row r="13" spans="1:7">
      <c r="A13" s="45" t="s">
        <v>29</v>
      </c>
      <c r="B13" s="46"/>
      <c r="C13" s="27" t="s">
        <v>30</v>
      </c>
      <c r="D13" s="28"/>
      <c r="E13" s="45" t="s">
        <v>29</v>
      </c>
      <c r="F13" s="46"/>
      <c r="G13" s="27" t="s">
        <v>30</v>
      </c>
    </row>
    <row r="14" spans="1:7">
      <c r="A14" s="36" t="s">
        <v>31</v>
      </c>
      <c r="B14" s="37"/>
      <c r="C14" s="29">
        <f>COUNTIF(Récap!$G$5:$G$87,"&lt;1")</f>
        <v>0</v>
      </c>
      <c r="D14" s="28"/>
      <c r="E14" s="36" t="s">
        <v>31</v>
      </c>
      <c r="F14" s="37"/>
      <c r="G14" s="29">
        <f>COUNTIF(Récap!$J$5:$J$87,"&lt;1")</f>
        <v>0</v>
      </c>
    </row>
    <row r="15" spans="1:7">
      <c r="A15" s="36" t="s">
        <v>32</v>
      </c>
      <c r="B15" s="37"/>
      <c r="C15" s="29">
        <f>COUNTIF(Récap!$G$5:$G$87,"&gt;=1")-COUNTIF(Récap!$G$5:$G$87,"&gt;4,5")</f>
        <v>0</v>
      </c>
      <c r="D15" s="28"/>
      <c r="E15" s="36" t="s">
        <v>32</v>
      </c>
      <c r="F15" s="37"/>
      <c r="G15" s="29">
        <f>COUNTIF(Récap!$J$5:$J$87,"&gt;=1")-COUNTIF(Récap!$J$5:$J$87,"&gt;4,5")</f>
        <v>0</v>
      </c>
    </row>
    <row r="16" spans="1:7">
      <c r="A16" s="36" t="s">
        <v>33</v>
      </c>
      <c r="B16" s="37"/>
      <c r="C16" s="29">
        <f>COUNTIF(Récap!$G$5:$G$87,"&gt;=5")-COUNTIF(Récap!$G$5:$G$87,"&gt;9,5")</f>
        <v>0</v>
      </c>
      <c r="D16" s="28"/>
      <c r="E16" s="36" t="s">
        <v>34</v>
      </c>
      <c r="F16" s="37"/>
      <c r="G16" s="29">
        <f>COUNTIF(Récap!$J$5:$J$87,"&gt;=4,5")-COUNTIF(Récap!$J$6:$J$87,"&gt;9,5")</f>
        <v>0</v>
      </c>
    </row>
    <row r="17" spans="1:7">
      <c r="A17" s="36" t="s">
        <v>35</v>
      </c>
      <c r="B17" s="37"/>
      <c r="C17" s="29">
        <f>COUNTIF(Récap!$G$5:$G$87,"&gt;=10")-COUNTIF(Récap!$G$5:$G$87,"&gt;14,5")</f>
        <v>0</v>
      </c>
      <c r="D17" s="28"/>
      <c r="E17" s="36" t="s">
        <v>35</v>
      </c>
      <c r="F17" s="37"/>
      <c r="G17" s="29">
        <f>COUNTIF(Récap!$J$5:$J$87,"&gt;=9,5")-COUNTIF(Récap!$J$5:$J$87,"&gt;14,5")</f>
        <v>0</v>
      </c>
    </row>
    <row r="18" spans="1:7">
      <c r="A18" s="36" t="s">
        <v>36</v>
      </c>
      <c r="B18" s="37"/>
      <c r="C18" s="29">
        <f>COUNTIF(Récap!$G$5:$G$87,"&gt;=15")-COUNTIF(Récap!$G$5:$G$87,"&gt;18,5")</f>
        <v>0</v>
      </c>
      <c r="D18" s="28"/>
      <c r="E18" s="36" t="s">
        <v>36</v>
      </c>
      <c r="F18" s="37"/>
      <c r="G18" s="29">
        <f>COUNTIF(Récap!$J$5:$J$87,"&gt;=14,5")-COUNTIF(Récap!$J$6:$J$87,"&gt;18,5")</f>
        <v>0</v>
      </c>
    </row>
    <row r="19" spans="1:7">
      <c r="A19" s="36" t="s">
        <v>37</v>
      </c>
      <c r="B19" s="37"/>
      <c r="C19" s="29">
        <f>COUNTIF(Récap!$G$5:$G$87,"&gt;18,5")</f>
        <v>0</v>
      </c>
      <c r="D19" s="28"/>
      <c r="E19" s="36" t="s">
        <v>37</v>
      </c>
      <c r="F19" s="37"/>
      <c r="G19" s="29">
        <f>COUNTIF(Récap!$J$5:$J$87,"&gt;18,5")</f>
        <v>0</v>
      </c>
    </row>
    <row r="20" spans="1:7">
      <c r="A20" s="36" t="s">
        <v>38</v>
      </c>
      <c r="B20" s="37"/>
      <c r="C20" s="29">
        <f>COUNTIF(Récap!$G$5:$G$87,"AB")</f>
        <v>0</v>
      </c>
      <c r="D20" s="28"/>
      <c r="E20" s="36" t="s">
        <v>38</v>
      </c>
      <c r="F20" s="37"/>
      <c r="G20" s="29">
        <f>COUNTIF(Récap!$J$5:$J$87,"AB")</f>
        <v>0</v>
      </c>
    </row>
    <row r="21" spans="1:7">
      <c r="A21" s="30"/>
      <c r="B21" s="30" t="str">
        <f>IF(C21=0," ","Vérif erreur")</f>
        <v xml:space="preserve"> </v>
      </c>
      <c r="C21" s="30">
        <f>SUM(C14:C20)-COUNTA(Récap!$G$5:$G$87)</f>
        <v>0</v>
      </c>
      <c r="D21" s="28"/>
      <c r="E21" s="30"/>
      <c r="F21" s="30"/>
      <c r="G21" s="30"/>
    </row>
    <row r="22" spans="1:7">
      <c r="A22" s="36" t="s">
        <v>39</v>
      </c>
      <c r="B22" s="37"/>
      <c r="C22" s="31">
        <f>MIN(Récap!$G$5:$G$87)</f>
        <v>0</v>
      </c>
      <c r="D22" s="28"/>
      <c r="E22" s="36" t="s">
        <v>39</v>
      </c>
      <c r="F22" s="37"/>
      <c r="G22" s="31">
        <f>MIN(Récap!$J$5:$J$87)</f>
        <v>0</v>
      </c>
    </row>
    <row r="23" spans="1:7">
      <c r="A23" s="36" t="s">
        <v>40</v>
      </c>
      <c r="B23" s="37"/>
      <c r="C23" s="31">
        <f>MAX(Récap!$G$5:$G$87)</f>
        <v>0</v>
      </c>
      <c r="D23" s="28"/>
      <c r="E23" s="36" t="s">
        <v>40</v>
      </c>
      <c r="F23" s="37"/>
      <c r="G23" s="31">
        <f>MAX(Récap!$J$5:$J$87)</f>
        <v>0</v>
      </c>
    </row>
    <row r="24" spans="1:7">
      <c r="A24" s="36" t="s">
        <v>41</v>
      </c>
      <c r="B24" s="37"/>
      <c r="C24" s="32" t="e">
        <f>AVERAGE(Récap!$G$5:$G$87)</f>
        <v>#DIV/0!</v>
      </c>
      <c r="D24" s="28"/>
      <c r="E24" s="36" t="s">
        <v>41</v>
      </c>
      <c r="F24" s="37"/>
      <c r="G24" s="32" t="e">
        <f>AVERAGE(Récap!$J$6:$J$87)</f>
        <v>#DIV/0!</v>
      </c>
    </row>
    <row r="25" spans="1:7">
      <c r="A25" s="36" t="s">
        <v>42</v>
      </c>
      <c r="B25" s="37"/>
      <c r="C25" s="29">
        <f>COUNTIF(Récap!$G$5:$G$87,"&lt;10")</f>
        <v>0</v>
      </c>
      <c r="D25" s="28"/>
      <c r="E25" s="36" t="s">
        <v>42</v>
      </c>
      <c r="F25" s="37"/>
      <c r="G25" s="29">
        <f>COUNTIF(Récap!$J$5:$EI$87,"&lt;10")</f>
        <v>0</v>
      </c>
    </row>
    <row r="26" spans="1:7">
      <c r="A26" s="36" t="s">
        <v>43</v>
      </c>
      <c r="B26" s="37"/>
      <c r="C26" s="33"/>
      <c r="D26" s="28"/>
      <c r="E26" s="36" t="s">
        <v>43</v>
      </c>
      <c r="F26" s="37"/>
      <c r="G26" s="33"/>
    </row>
    <row r="27" spans="1:7">
      <c r="A27" s="34"/>
      <c r="B27" s="34"/>
      <c r="C27" s="34"/>
      <c r="D27" s="34"/>
      <c r="E27" s="34"/>
      <c r="F27" s="34"/>
      <c r="G27" s="34"/>
    </row>
    <row r="29" spans="1:7">
      <c r="A29" s="44" t="s">
        <v>44</v>
      </c>
      <c r="B29" s="44"/>
      <c r="C29" s="44"/>
    </row>
    <row r="30" spans="1:7">
      <c r="A30" s="45" t="s">
        <v>29</v>
      </c>
      <c r="B30" s="46"/>
      <c r="C30" s="27" t="s">
        <v>30</v>
      </c>
    </row>
    <row r="31" spans="1:7">
      <c r="A31" s="36" t="s">
        <v>31</v>
      </c>
      <c r="B31" s="37"/>
      <c r="C31" s="29">
        <f>COUNTIF(Récap!$N$5:$N$87,"&lt;1")</f>
        <v>0</v>
      </c>
    </row>
    <row r="32" spans="1:7">
      <c r="A32" s="36" t="s">
        <v>32</v>
      </c>
      <c r="B32" s="37"/>
      <c r="C32" s="29">
        <f>COUNTIF(Récap!$N$5:$N$87,"&gt;=1")-COUNTIF(Récap!$N$5:$N$87,"&gt;4,5")</f>
        <v>0</v>
      </c>
    </row>
    <row r="33" spans="1:3">
      <c r="A33" s="36" t="s">
        <v>33</v>
      </c>
      <c r="B33" s="37"/>
      <c r="C33" s="29">
        <f>COUNTIF(Récap!$N$5:$N$87,"&gt;=5")-COUNTIF(Récap!$N$5:$N$87,"&gt;9,5")</f>
        <v>0</v>
      </c>
    </row>
    <row r="34" spans="1:3">
      <c r="A34" s="36" t="s">
        <v>35</v>
      </c>
      <c r="B34" s="37"/>
      <c r="C34" s="29">
        <f>COUNTIF(Récap!$N$5:$N$87,"&gt;=10")-COUNTIF(Récap!$N$5:$N$87,"&gt;14,5")</f>
        <v>0</v>
      </c>
    </row>
    <row r="35" spans="1:3">
      <c r="A35" s="36" t="s">
        <v>36</v>
      </c>
      <c r="B35" s="37"/>
      <c r="C35" s="29">
        <f>COUNTIF(Récap!$N$5:$N$87,"&gt;=15")-COUNTIF(Récap!$N$5:$N$87,"&gt;18,5")</f>
        <v>0</v>
      </c>
    </row>
    <row r="36" spans="1:3">
      <c r="A36" s="36" t="s">
        <v>37</v>
      </c>
      <c r="B36" s="37"/>
      <c r="C36" s="29">
        <f>COUNTIF(Récap!$N$5:$N$87,"&gt;18,5")</f>
        <v>0</v>
      </c>
    </row>
    <row r="37" spans="1:3">
      <c r="A37" s="36" t="s">
        <v>38</v>
      </c>
      <c r="B37" s="37"/>
      <c r="C37" s="29">
        <f>COUNTIF(Récap!$N$5:$N$87,"AB")</f>
        <v>0</v>
      </c>
    </row>
    <row r="38" spans="1:3">
      <c r="A38" s="30"/>
      <c r="B38" s="30" t="str">
        <f>IF(C38=0," ","Vérif erreur")</f>
        <v xml:space="preserve"> </v>
      </c>
      <c r="C38" s="30">
        <f>SUM(C31:C37)-COUNTA(Récap!$N$5:$N$87)</f>
        <v>0</v>
      </c>
    </row>
    <row r="39" spans="1:3">
      <c r="A39" s="36" t="s">
        <v>39</v>
      </c>
      <c r="B39" s="37"/>
      <c r="C39" s="31">
        <f>MIN(Récap!$N$5:$N$87)</f>
        <v>0</v>
      </c>
    </row>
    <row r="40" spans="1:3">
      <c r="A40" s="36" t="s">
        <v>40</v>
      </c>
      <c r="B40" s="37"/>
      <c r="C40" s="31">
        <f>MAX(Récap!$N$5:$N$87)</f>
        <v>0</v>
      </c>
    </row>
    <row r="41" spans="1:3">
      <c r="A41" s="36" t="s">
        <v>41</v>
      </c>
      <c r="B41" s="37"/>
      <c r="C41" s="32" t="e">
        <f>AVERAGE(Récap!$N$5:$N$87)</f>
        <v>#DIV/0!</v>
      </c>
    </row>
    <row r="42" spans="1:3">
      <c r="A42" s="36" t="s">
        <v>42</v>
      </c>
      <c r="B42" s="37"/>
      <c r="C42" s="29">
        <f>COUNTIF(Récap!$N$5:$N$87,"&lt;10")</f>
        <v>0</v>
      </c>
    </row>
  </sheetData>
  <sheetProtection password="C366" sheet="1" objects="1" scenarios="1"/>
  <mergeCells count="46">
    <mergeCell ref="A40:B40"/>
    <mergeCell ref="A41:B41"/>
    <mergeCell ref="A42:B42"/>
    <mergeCell ref="A34:B34"/>
    <mergeCell ref="A35:B35"/>
    <mergeCell ref="A36:B36"/>
    <mergeCell ref="A37:B37"/>
    <mergeCell ref="A39:B39"/>
    <mergeCell ref="A29:C29"/>
    <mergeCell ref="A30:B30"/>
    <mergeCell ref="A31:B31"/>
    <mergeCell ref="A32:B32"/>
    <mergeCell ref="A33:B33"/>
    <mergeCell ref="A26:B26"/>
    <mergeCell ref="E26:F26"/>
    <mergeCell ref="A23:B23"/>
    <mergeCell ref="E23:F23"/>
    <mergeCell ref="A24:B24"/>
    <mergeCell ref="E24:F24"/>
    <mergeCell ref="A25:B25"/>
    <mergeCell ref="E25:F25"/>
    <mergeCell ref="A19:B19"/>
    <mergeCell ref="E19:F19"/>
    <mergeCell ref="A20:B20"/>
    <mergeCell ref="E20:F20"/>
    <mergeCell ref="A22:B22"/>
    <mergeCell ref="E22:F22"/>
    <mergeCell ref="A16:B16"/>
    <mergeCell ref="E16:F16"/>
    <mergeCell ref="A17:B17"/>
    <mergeCell ref="E17:F17"/>
    <mergeCell ref="A18:B18"/>
    <mergeCell ref="E18:F18"/>
    <mergeCell ref="A15:B15"/>
    <mergeCell ref="E15:F15"/>
    <mergeCell ref="A6:D6"/>
    <mergeCell ref="A7:D7"/>
    <mergeCell ref="A8:D8"/>
    <mergeCell ref="A9:D9"/>
    <mergeCell ref="A10:D10"/>
    <mergeCell ref="A12:C12"/>
    <mergeCell ref="E12:G12"/>
    <mergeCell ref="A13:B13"/>
    <mergeCell ref="E13:F13"/>
    <mergeCell ref="A14:B14"/>
    <mergeCell ref="E14:F14"/>
  </mergeCells>
  <conditionalFormatting sqref="C38">
    <cfRule type="cellIs" dxfId="7" priority="8" operator="equal">
      <formula>0</formula>
    </cfRule>
  </conditionalFormatting>
  <conditionalFormatting sqref="C38">
    <cfRule type="cellIs" dxfId="6" priority="7" operator="notEqual">
      <formula>0</formula>
    </cfRule>
  </conditionalFormatting>
  <conditionalFormatting sqref="B38">
    <cfRule type="cellIs" dxfId="5" priority="6" operator="equal">
      <formula>"Vérif erreur"</formula>
    </cfRule>
  </conditionalFormatting>
  <conditionalFormatting sqref="B38">
    <cfRule type="cellIs" dxfId="4" priority="5" operator="notEqual">
      <formula>"Vérif erreur"</formula>
    </cfRule>
  </conditionalFormatting>
  <conditionalFormatting sqref="C21">
    <cfRule type="cellIs" dxfId="3" priority="3" operator="notEqual">
      <formula>0</formula>
    </cfRule>
  </conditionalFormatting>
  <conditionalFormatting sqref="C21">
    <cfRule type="cellIs" dxfId="2" priority="4" operator="equal">
      <formula>0</formula>
    </cfRule>
  </conditionalFormatting>
  <conditionalFormatting sqref="B21">
    <cfRule type="cellIs" dxfId="1" priority="1" operator="notEqual">
      <formula>"Vérif erreur"</formula>
    </cfRule>
  </conditionalFormatting>
  <conditionalFormatting sqref="B21">
    <cfRule type="cellIs" dxfId="0" priority="2" operator="equal">
      <formula>"Vérif erreur"</formula>
    </cfRule>
  </conditionalFormatting>
  <pageMargins left="0.70866141732283472" right="0.70866141732283472" top="0.74803149606299213" bottom="0.74803149606299213" header="0.31496062992125984" footer="0.31496062992125984"/>
  <pageSetup paperSize="8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Récap</vt:lpstr>
      <vt:lpstr>Synthèse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Batel</dc:creator>
  <cp:lastModifiedBy>deguil</cp:lastModifiedBy>
  <cp:revision>1</cp:revision>
  <cp:lastPrinted>2022-03-25T07:59:36Z</cp:lastPrinted>
  <dcterms:created xsi:type="dcterms:W3CDTF">2022-02-03T16:56:33Z</dcterms:created>
  <dcterms:modified xsi:type="dcterms:W3CDTF">2022-03-25T08:26:54Z</dcterms:modified>
</cp:coreProperties>
</file>